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uriyama_yasuhik\Desktop\"/>
    </mc:Choice>
  </mc:AlternateContent>
  <bookViews>
    <workbookView xWindow="0" yWindow="0" windowWidth="20490" windowHeight="77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E36" i="10"/>
  <c r="AM36" i="10"/>
  <c r="U36" i="10"/>
  <c r="C36" i="10"/>
  <c r="CO35" i="10"/>
  <c r="CO36" i="10" s="1"/>
  <c r="CO37" i="10" s="1"/>
  <c r="CO38" i="10" s="1"/>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<sst xmlns="http://schemas.openxmlformats.org/spreadsheetml/2006/main" count="1060" uniqueCount="597">
  <si>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</si>
  <si>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</si>
  <si>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</si>
  <si>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</si>
  <si>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</si>
  <si>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</si>
  <si>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</si>
  <si>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</si>
  <si>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</si>
  <si>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</si>
  <si>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</si>
  <si>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</si>
  <si>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</si>
  <si>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</si>
  <si>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</si>
  <si>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</si>
  <si>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</si>
  <si>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</si>
  <si>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</si>
  <si>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</si>
  <si>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</si>
  <si>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</si>
  <si>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</si>
  <si>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</si>
  <si>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</si>
  <si>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</si>
  <si>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</si>
  <si>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</si>
  <si>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</si>
  <si>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</si>
  <si>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</si>
  <si>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</si>
  <si>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</si>
  <si>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</si>
  <si>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</si>
  <si>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</si>
  <si>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</si>
  <si>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</si>
  <si>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</si>
  <si>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</si>
  <si>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</si>
  <si>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</si>
  <si>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</si>
  <si>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</si>
  <si>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</si>
  <si>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</si>
  <si>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</si>
  <si>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</si>
  <si>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</si>
  <si>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</si>
  <si>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</si>
  <si>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</si>
  <si>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</si>
  <si>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</si>
  <si>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</si>
  <si>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</si>
  <si>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</si>
  <si>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</si>
  <si>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</si>
  <si>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</si>
  <si>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</si>
  <si>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</si>
  <si>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</si>
  <si>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</si>
  <si>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</si>
  <si>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</si>
  <si>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</si>
  <si>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</si>
  <si>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</si>
  <si>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</si>
  <si>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</si>
  <si>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</si>
  <si>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</si>
  <si>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</si>
  <si>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</si>
  <si>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</si>
  <si>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</si>
  <si>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</si>
  <si>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</si>
  <si>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</si>
  <si>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</si>
  <si>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</si>
  <si>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</si>
  <si>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</si>
  <si>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</si>
  <si>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</si>
  <si>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</si>
  <si>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</si>
  <si>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</si>
  <si>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</si>
  <si>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</si>
  <si>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</si>
  <si>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平戸市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</si>
  <si>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</si>
  <si>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</si>
  <si>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</si>
  <si>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</si>
  <si>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</si>
  <si>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</si>
  <si>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</si>
  <si>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</si>
  <si>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</si>
  <si>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</si>
  <si>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</si>
  <si>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</si>
  <si>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</si>
  <si>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</si>
  <si>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</si>
  <si>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</si>
  <si>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</si>
  <si>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</si>
  <si>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</si>
  <si>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</si>
  <si>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</si>
  <si>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</si>
  <si>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</si>
  <si>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</si>
  <si>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</si>
  <si>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</si>
  <si>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</si>
  <si>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</si>
  <si>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</si>
  <si>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</si>
  <si>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</si>
  <si>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</si>
  <si>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</si>
  <si>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</si>
  <si>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</si>
  <si>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</si>
  <si>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</si>
  <si>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</si>
  <si>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</si>
  <si>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</si>
  <si>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</si>
  <si>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</si>
  <si>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</si>
  <si>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</si>
  <si>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</si>
  <si>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</si>
  <si>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</si>
  <si>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</si>
  <si>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</si>
  <si>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</si>
  <si>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</si>
  <si>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</si>
  <si>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</si>
  <si>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</si>
  <si>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</si>
  <si>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</si>
  <si>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</si>
  <si>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</si>
  <si>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</si>
  <si>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</si>
  <si>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</si>
  <si>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</si>
  <si>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</si>
  <si>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</si>
  <si>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</si>
  <si>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</si>
  <si>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</si>
  <si>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</si>
  <si>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</si>
  <si>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</si>
  <si>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</si>
  <si>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</si>
  <si>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</si>
  <si>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</si>
  <si>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</si>
  <si>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</si>
  <si>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</si>
  <si>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</si>
  <si>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</si>
  <si>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</si>
  <si>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</si>
  <si>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</si>
  <si>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</si>
  <si>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</si>
  <si>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</si>
  <si>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</si>
  <si>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</si>
  <si>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</si>
  <si>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</si>
  <si>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</si>
  <si>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</si>
  <si>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</si>
  <si>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</si>
  <si>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</si>
  <si>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</si>
  <si>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</si>
  <si>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</si>
  <si>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</si>
  <si>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</si>
  <si>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</si>
  <si>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</si>
  <si>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</si>
  <si>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</si>
  <si>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</si>
  <si>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</si>
  <si>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</si>
  <si>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</si>
  <si>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</si>
  <si>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</si>
  <si>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</si>
  <si>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</si>
  <si>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</si>
  <si>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</si>
  <si>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</si>
  <si>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</si>
  <si>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</si>
  <si>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</si>
  <si>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</si>
  <si>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</si>
  <si>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</si>
  <si>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</si>
  <si>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長崎県平戸市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</si>
  <si>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</si>
  <si>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</si>
  <si>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</si>
  <si>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</si>
  <si>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</si>
  <si>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</si>
  <si>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</si>
  <si>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</si>
  <si>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</si>
  <si>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</si>
  <si>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</si>
  <si>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</si>
  <si>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</si>
  <si>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</si>
  <si>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</si>
  <si>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</si>
  <si>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</si>
  <si>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</si>
  <si>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</si>
  <si>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</si>
  <si>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</si>
  <si>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</si>
  <si>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</si>
  <si>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</si>
  <si>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</si>
  <si>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</si>
  <si>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</si>
  <si>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</si>
  <si>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</si>
  <si>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</si>
  <si>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</si>
  <si>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</si>
  <si>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</si>
  <si>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</si>
  <si>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</si>
  <si>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</si>
  <si>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</si>
  <si>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</si>
  <si>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</si>
  <si>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</si>
  <si>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</si>
  <si>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</si>
  <si>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</si>
  <si>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</si>
  <si>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</si>
  <si>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</si>
  <si>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</si>
  <si>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</si>
  <si>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</si>
  <si>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</si>
  <si>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</si>
  <si>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</si>
  <si>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</si>
  <si>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</si>
  <si>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</si>
  <si>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</si>
  <si>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</si>
  <si>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</si>
  <si>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</si>
  <si>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</si>
  <si>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</si>
  <si>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</si>
  <si>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</si>
  <si>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</si>
  <si>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</si>
  <si>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</si>
  <si>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</si>
  <si>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</si>
  <si>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</si>
  <si>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</si>
  <si>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</si>
  <si>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</si>
  <si>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</si>
  <si>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</si>
  <si>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</si>
  <si>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</si>
  <si>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</si>
  <si>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</si>
  <si>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</si>
  <si>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</si>
  <si>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</si>
  <si>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</si>
  <si>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</si>
  <si>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</si>
  <si>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</si>
  <si>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</si>
  <si>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</si>
  <si>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</si>
  <si>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</si>
  <si>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</si>
  <si>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</si>
  <si>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</si>
  <si>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</si>
  <si>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</si>
  <si>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</si>
  <si>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</si>
  <si>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</si>
  <si>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</si>
  <si>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</si>
  <si>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</si>
  <si>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</si>
  <si>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</si>
  <si>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</si>
  <si>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</si>
  <si>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</si>
  <si>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</si>
  <si>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</si>
  <si>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</si>
  <si>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</si>
  <si>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</si>
  <si>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</si>
  <si>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</si>
  <si>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</si>
  <si>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</si>
  <si>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</si>
  <si>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</si>
  <si>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</si>
  <si>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</si>
  <si>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</si>
  <si>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</si>
  <si>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</si>
  <si>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</si>
  <si>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</si>
  <si>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交通</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</si>
  <si>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</si>
  <si>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</si>
  <si>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</si>
  <si>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</si>
  <si>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</si>
  <si>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</si>
  <si>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</si>
  <si>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</si>
  <si>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</si>
  <si>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</si>
  <si>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</si>
  <si>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</si>
  <si>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</si>
  <si>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</si>
  <si>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</si>
  <si>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</si>
  <si>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</si>
  <si>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</si>
  <si>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</si>
  <si>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</si>
  <si>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</si>
  <si>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</si>
  <si>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</si>
  <si>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</si>
  <si>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</si>
  <si>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長崎県平戸市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</si>
  <si>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</si>
  <si>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</si>
  <si>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</si>
  <si>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</si>
  <si>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</si>
  <si>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</si>
  <si>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</si>
  <si>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</si>
  <si>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</si>
  <si>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</si>
  <si>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</si>
  <si>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</si>
  <si>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</si>
  <si>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</si>
  <si>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</si>
  <si>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</si>
  <si>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</si>
  <si>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</si>
  <si>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</si>
  <si>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</si>
  <si>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</si>
  <si>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</si>
  <si>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</si>
  <si>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</si>
  <si>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</si>
  <si>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</si>
  <si>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</si>
  <si>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</si>
  <si>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</si>
  <si>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</si>
  <si>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</si>
  <si>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</si>
  <si>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</si>
  <si>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</si>
  <si>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</si>
  <si>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</si>
  <si>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</si>
  <si>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</si>
  <si>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</si>
  <si>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</si>
  <si>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交通船事業会計</t>
    <phoneticPr fontId="5"/>
  </si>
  <si>
    <t>病院事業会計</t>
    <phoneticPr fontId="5"/>
  </si>
  <si>
    <t>法適用企業</t>
    <phoneticPr fontId="5"/>
  </si>
  <si>
    <t>農業集落排水事業特別会計</t>
    <phoneticPr fontId="5"/>
  </si>
  <si>
    <t>-</t>
    <phoneticPr fontId="5"/>
  </si>
  <si>
    <t>法非適用企業</t>
    <phoneticPr fontId="5"/>
  </si>
  <si>
    <t>あづち大島いさりびの里事業特別会計</t>
    <phoneticPr fontId="5"/>
  </si>
  <si>
    <t>電気事業特別会計</t>
    <phoneticPr fontId="5"/>
  </si>
  <si>
    <t>-</t>
    <phoneticPr fontId="5"/>
  </si>
  <si>
    <t>法非適用企業</t>
    <phoneticPr fontId="5"/>
  </si>
  <si>
    <t>宅地開発事業特別会計</t>
    <phoneticPr fontId="5"/>
  </si>
  <si>
    <t>法非適用企業</t>
    <phoneticPr fontId="5"/>
  </si>
  <si>
    <t>工業団地事業特別会計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</si>
  <si>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</si>
  <si>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</si>
  <si>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</si>
  <si>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</si>
  <si>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</si>
  <si>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</si>
  <si>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</si>
  <si>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</si>
  <si>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</si>
  <si>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</si>
  <si>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</si>
  <si>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</si>
  <si>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</si>
  <si>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</si>
  <si>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</si>
  <si>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</si>
  <si>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</si>
  <si>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</si>
  <si>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</si>
  <si>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</si>
  <si>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</si>
  <si>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</si>
  <si>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</si>
  <si>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</si>
  <si>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</si>
  <si>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</si>
  <si>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</si>
  <si>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</si>
  <si>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</si>
  <si>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t>
    <phoneticPr fontId="5"/>
  </si>
  <si>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</si>
  <si>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</si>
  <si>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</si>
  <si>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</si>
  <si>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</si>
  <si>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</si>
  <si>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</si>
  <si>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</si>
  <si>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</si>
  <si>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</si>
  <si>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</si>
  <si>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</si>
  <si>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</si>
  <si>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</si>
  <si>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</si>
  <si>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</si>
  <si>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</si>
  <si>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</si>
  <si>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</si>
  <si>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</si>
  <si>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</si>
  <si>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</si>
  <si>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</si>
  <si>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</si>
  <si>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</si>
  <si>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</si>
  <si>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</si>
  <si>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</si>
  <si>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</si>
  <si>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</si>
  <si>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</si>
  <si>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</si>
  <si>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</si>
  <si>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</si>
  <si>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</si>
  <si>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</si>
  <si>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</si>
  <si>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</si>
  <si>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</si>
  <si>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</si>
  <si>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</si>
  <si>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</si>
  <si>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</si>
  <si>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</si>
  <si>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</si>
  <si>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</si>
  <si>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</si>
  <si>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</si>
  <si>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</si>
  <si>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</si>
  <si>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</si>
  <si>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</si>
  <si>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</si>
  <si>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</si>
  <si>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</si>
  <si>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</si>
  <si>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</si>
  <si>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</si>
  <si>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</si>
  <si>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</si>
  <si>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</si>
  <si>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</si>
  <si>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</si>
  <si>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</si>
  <si>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</si>
  <si>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</si>
  <si>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</si>
  <si>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</si>
  <si>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</si>
  <si>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</si>
  <si>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</si>
  <si>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</si>
  <si>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</si>
  <si>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</si>
  <si>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</si>
  <si>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</si>
  <si>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</si>
  <si>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</si>
  <si>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</si>
  <si>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</si>
  <si>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</si>
  <si>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</si>
  <si>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</si>
  <si>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</si>
  <si>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</si>
  <si>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</si>
  <si>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</si>
  <si>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</si>
  <si>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</si>
  <si>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</si>
  <si>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</si>
  <si>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</si>
  <si>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</si>
  <si>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</si>
  <si>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</si>
  <si>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</si>
  <si>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</si>
  <si>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</si>
  <si>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</si>
  <si>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</si>
  <si>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</si>
  <si>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</si>
  <si>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</si>
  <si>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</si>
  <si>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</si>
  <si>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</si>
  <si>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</si>
  <si>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</si>
  <si>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</si>
  <si>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</si>
  <si>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</si>
  <si>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</si>
  <si>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</si>
  <si>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</si>
  <si>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</si>
  <si>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</si>
  <si>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</si>
  <si>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</si>
  <si>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</si>
  <si>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</si>
  <si>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</si>
  <si>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</si>
  <si>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</si>
  <si>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</si>
  <si>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</si>
  <si>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</si>
  <si>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</si>
  <si>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病院事業会計</t>
  </si>
  <si>
    <t>一般会計</t>
  </si>
  <si>
    <t>交通船事業会計</t>
  </si>
  <si>
    <t>宅地開発事業特別会計</t>
  </si>
  <si>
    <t>介護保険特別会計</t>
  </si>
  <si>
    <t>国民健康保険特別会計</t>
  </si>
  <si>
    <t>後期高齢者医療特別会計</t>
  </si>
  <si>
    <t>その他会計（赤字）</t>
  </si>
  <si>
    <t>その他会計（黒字）</t>
  </si>
  <si>
    <t>北松北部環境組合</t>
    <rPh sb="0" eb="1">
      <t>キタ</t>
    </rPh>
    <rPh sb="1" eb="2">
      <t>マツ</t>
    </rPh>
    <rPh sb="2" eb="4">
      <t>ホクブ</t>
    </rPh>
    <rPh sb="4" eb="6">
      <t>カンキョウ</t>
    </rPh>
    <rPh sb="6" eb="8">
      <t>クミアイ</t>
    </rPh>
    <phoneticPr fontId="2"/>
  </si>
  <si>
    <t>長崎県市町村総合事務組合</t>
    <rPh sb="0" eb="3">
      <t>ナガサキケン</t>
    </rPh>
    <rPh sb="3" eb="4">
      <t>シ</t>
    </rPh>
    <rPh sb="4" eb="5">
      <t>マチ</t>
    </rPh>
    <rPh sb="5" eb="6">
      <t>ムラ</t>
    </rPh>
    <rPh sb="6" eb="8">
      <t>ソウゴウ</t>
    </rPh>
    <rPh sb="8" eb="10">
      <t>ジム</t>
    </rPh>
    <rPh sb="10" eb="12">
      <t>クミアイ</t>
    </rPh>
    <phoneticPr fontId="2"/>
  </si>
  <si>
    <t>長崎県後期高齢者医療広域連合</t>
    <rPh sb="0" eb="3">
      <t>ナガサキケン</t>
    </rPh>
    <rPh sb="3" eb="5">
      <t>コウキ</t>
    </rPh>
    <rPh sb="5" eb="8">
      <t>コウレイシャ</t>
    </rPh>
    <rPh sb="8" eb="10">
      <t>イリョウ</t>
    </rPh>
    <rPh sb="10" eb="12">
      <t>コウイキ</t>
    </rPh>
    <rPh sb="12" eb="14">
      <t>レンゴウ</t>
    </rPh>
    <phoneticPr fontId="2"/>
  </si>
  <si>
    <t>平戸市振興公社</t>
    <rPh sb="0" eb="3">
      <t>ヒラドシ</t>
    </rPh>
    <rPh sb="3" eb="5">
      <t>シンコウ</t>
    </rPh>
    <rPh sb="5" eb="7">
      <t>コウシャ</t>
    </rPh>
    <phoneticPr fontId="2"/>
  </si>
  <si>
    <t>的山大島風力発電所</t>
    <rPh sb="0" eb="1">
      <t>テキ</t>
    </rPh>
    <rPh sb="1" eb="2">
      <t>ヤマ</t>
    </rPh>
    <rPh sb="2" eb="4">
      <t>オオシマ</t>
    </rPh>
    <rPh sb="4" eb="6">
      <t>フウリョク</t>
    </rPh>
    <rPh sb="6" eb="8">
      <t>ハツデン</t>
    </rPh>
    <rPh sb="8" eb="9">
      <t>ショ</t>
    </rPh>
    <phoneticPr fontId="2"/>
  </si>
  <si>
    <t>田平風力発電所</t>
    <rPh sb="0" eb="2">
      <t>タビラ</t>
    </rPh>
    <rPh sb="2" eb="4">
      <t>フウリョク</t>
    </rPh>
    <rPh sb="4" eb="6">
      <t>ハツデン</t>
    </rPh>
    <rPh sb="6" eb="7">
      <t>ショ</t>
    </rPh>
    <phoneticPr fontId="2"/>
  </si>
  <si>
    <t>生月ウインドエナジー</t>
    <rPh sb="0" eb="2">
      <t>イキツキ</t>
    </rPh>
    <phoneticPr fontId="2"/>
  </si>
  <si>
    <t>長崎県林業公社</t>
    <rPh sb="0" eb="3">
      <t>ナガサキケン</t>
    </rPh>
    <rPh sb="3" eb="5">
      <t>リンギョウ</t>
    </rPh>
    <rPh sb="5" eb="7">
      <t>コウシャ</t>
    </rPh>
    <phoneticPr fontId="2"/>
  </si>
  <si>
    <t>「やらんば！平戸」応援基金</t>
    <phoneticPr fontId="11"/>
  </si>
  <si>
    <t>新しいまちづくり基金</t>
    <phoneticPr fontId="2"/>
  </si>
  <si>
    <t>ひらどふれあい福祉基金</t>
    <phoneticPr fontId="2"/>
  </si>
  <si>
    <t>ひらど生き活きまちづくり基金</t>
    <phoneticPr fontId="2"/>
  </si>
  <si>
    <t>再生可能エネルギー活用離島活性化基金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</si>
</sst>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2" xfId="4" applyNumberFormat="1" applyFont="1" applyFill="1" applyBorder="1" applyAlignment="1" applyProtection="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77" fontId="29" fillId="0" borderId="86"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77" fontId="29" fillId="0"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177" fontId="29" fillId="0" borderId="83"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77" fontId="29" fillId="0"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FCBF-4A9B-A11F-650CFA7289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126154</c:v>
                </c:pt>
                <c:pt idx="1">
                  <c:v>194985</c:v>
                </c:pt>
                <c:pt idx="2">
                  <c:v>138725</c:v>
                </c:pt>
                <c:pt idx="3">
                  <c:v>131456</c:v>
                </c:pt>
                <c:pt idx="4">
                  <c:v>146697</c:v>
                </c:pt>
              </c:numCache>
            </c:numRef>
          </c:val>
          <c:smooth val="0"/>
          <c:extLst xmlns:c16r2="http://schemas.microsoft.com/office/drawing/2015/06/chart">
            <c:ext xmlns:c16="http://schemas.microsoft.com/office/drawing/2014/chart" uri="{C3380CC4-5D6E-409C-BE32-E72D297353CC}">
              <c16:uniqueId val="{00000001-FCBF-4A9B-A11F-650CFA72892B}"/>
            </c:ext>
          </c:extLst>
        </c:ser>
        <c:dLbls>
          <c:showLegendKey val="0"/>
          <c:showVal val="0"/>
          <c:showCatName val="0"/>
          <c:showSerName val="0"/>
          <c:showPercent val="0"/>
          <c:showBubbleSize val="0"/>
        </c:dLbls>
        <c:marker val="1"/>
        <c:smooth val="0"/>
        <c:axId val="364447584"/>
        <c:axId val="364448368"/>
      </c:lineChart>
      <c:catAx>
        <c:axId val="364447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448368"/>
        <c:crosses val="autoZero"/>
        <c:auto val="1"/>
        <c:lblAlgn val="ctr"/>
        <c:lblOffset val="100"/>
        <c:tickLblSkip val="1"/>
        <c:tickMarkSkip val="1"/>
        <c:noMultiLvlLbl val="0"/>
      </c:catAx>
      <c:valAx>
        <c:axId val="3644483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447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1.68</c:v>
                </c:pt>
                <c:pt idx="1">
                  <c:v>0.85</c:v>
                </c:pt>
                <c:pt idx="2">
                  <c:v>3.59</c:v>
                </c:pt>
                <c:pt idx="3">
                  <c:v>2.86</c:v>
                </c:pt>
                <c:pt idx="4">
                  <c:v>2.91</c:v>
                </c:pt>
              </c:numCache>
            </c:numRef>
          </c:val>
          <c:extLst xmlns:c16r2="http://schemas.microsoft.com/office/drawing/2015/06/chart">
            <c:ext xmlns:c16="http://schemas.microsoft.com/office/drawing/2014/chart" uri="{C3380CC4-5D6E-409C-BE32-E72D297353CC}">
              <c16:uniqueId val="{00000000-F7F9-4063-A83C-B45A99FFCE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15.67</c:v>
                </c:pt>
                <c:pt idx="1">
                  <c:v>19.39</c:v>
                </c:pt>
                <c:pt idx="2">
                  <c:v>19.39</c:v>
                </c:pt>
                <c:pt idx="3">
                  <c:v>20.53</c:v>
                </c:pt>
                <c:pt idx="4">
                  <c:v>20.82</c:v>
                </c:pt>
              </c:numCache>
            </c:numRef>
          </c:val>
          <c:extLst xmlns:c16r2="http://schemas.microsoft.com/office/drawing/2015/06/chart">
            <c:ext xmlns:c16="http://schemas.microsoft.com/office/drawing/2014/chart" uri="{C3380CC4-5D6E-409C-BE32-E72D297353CC}">
              <c16:uniqueId val="{00000001-F7F9-4063-A83C-B45A99FFCE4C}"/>
            </c:ext>
          </c:extLst>
        </c:ser>
        <c:dLbls>
          <c:showLegendKey val="0"/>
          <c:showVal val="0"/>
          <c:showCatName val="0"/>
          <c:showSerName val="0"/>
          <c:showPercent val="0"/>
          <c:showBubbleSize val="0"/>
        </c:dLbls>
        <c:gapWidth val="250"/>
        <c:overlap val="100"/>
        <c:axId val="631088592"/>
        <c:axId val="631088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6.66</c:v>
                </c:pt>
                <c:pt idx="1">
                  <c:v>7.43</c:v>
                </c:pt>
                <c:pt idx="2">
                  <c:v>9.17</c:v>
                </c:pt>
                <c:pt idx="3">
                  <c:v>6.61</c:v>
                </c:pt>
                <c:pt idx="4">
                  <c:v>5.3</c:v>
                </c:pt>
              </c:numCache>
            </c:numRef>
          </c:val>
          <c:smooth val="0"/>
          <c:extLst xmlns:c16r2="http://schemas.microsoft.com/office/drawing/2015/06/chart">
            <c:ext xmlns:c16="http://schemas.microsoft.com/office/drawing/2014/chart" uri="{C3380CC4-5D6E-409C-BE32-E72D297353CC}">
              <c16:uniqueId val="{00000002-F7F9-4063-A83C-B45A99FFCE4C}"/>
            </c:ext>
          </c:extLst>
        </c:ser>
        <c:dLbls>
          <c:showLegendKey val="0"/>
          <c:showVal val="0"/>
          <c:showCatName val="0"/>
          <c:showSerName val="0"/>
          <c:showPercent val="0"/>
          <c:showBubbleSize val="0"/>
        </c:dLbls>
        <c:marker val="1"/>
        <c:smooth val="0"/>
        <c:axId val="631088592"/>
        <c:axId val="631088984"/>
      </c:lineChart>
      <c:catAx>
        <c:axId val="63108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31088984"/>
        <c:crosses val="autoZero"/>
        <c:auto val="1"/>
        <c:lblAlgn val="ctr"/>
        <c:lblOffset val="100"/>
        <c:tickLblSkip val="1"/>
        <c:tickMarkSkip val="1"/>
        <c:noMultiLvlLbl val="0"/>
      </c:catAx>
      <c:valAx>
        <c:axId val="631088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108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0.46</c:v>
                </c:pt>
                <c:pt idx="6">
                  <c:v>#N/A</c:v>
                </c:pt>
                <c:pt idx="7">
                  <c:v>0.09</c:v>
                </c:pt>
                <c:pt idx="8">
                  <c:v>#N/A</c:v>
                </c:pt>
                <c:pt idx="9">
                  <c:v>0</c:v>
                </c:pt>
              </c:numCache>
            </c:numRef>
          </c:val>
          <c:extLst xmlns:c16r2="http://schemas.microsoft.com/office/drawing/2015/06/chart">
            <c:ext xmlns:c16="http://schemas.microsoft.com/office/drawing/2014/chart" uri="{C3380CC4-5D6E-409C-BE32-E72D297353CC}">
              <c16:uniqueId val="{00000000-9BDA-4C61-A3E2-75A8C21353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BDA-4C61-A3E2-75A8C21353E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9BDA-4C61-A3E2-75A8C21353EE}"/>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0.51</c:v>
                </c:pt>
                <c:pt idx="2">
                  <c:v>#N/A</c:v>
                </c:pt>
                <c:pt idx="3">
                  <c:v>0.18</c:v>
                </c:pt>
                <c:pt idx="4">
                  <c:v>#N/A</c:v>
                </c:pt>
                <c:pt idx="5">
                  <c:v>0.02</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3-9BDA-4C61-A3E2-75A8C21353EE}"/>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0.47</c:v>
                </c:pt>
                <c:pt idx="2">
                  <c:v>#N/A</c:v>
                </c:pt>
                <c:pt idx="3">
                  <c:v>0.5</c:v>
                </c:pt>
                <c:pt idx="4">
                  <c:v>#N/A</c:v>
                </c:pt>
                <c:pt idx="5">
                  <c:v>0.41</c:v>
                </c:pt>
                <c:pt idx="6">
                  <c:v>#N/A</c:v>
                </c:pt>
                <c:pt idx="7">
                  <c:v>0.4</c:v>
                </c:pt>
                <c:pt idx="8">
                  <c:v>#N/A</c:v>
                </c:pt>
                <c:pt idx="9">
                  <c:v>0.41</c:v>
                </c:pt>
              </c:numCache>
            </c:numRef>
          </c:val>
          <c:extLst xmlns:c16r2="http://schemas.microsoft.com/office/drawing/2015/06/chart">
            <c:ext xmlns:c16="http://schemas.microsoft.com/office/drawing/2014/chart" uri="{C3380CC4-5D6E-409C-BE32-E72D297353CC}">
              <c16:uniqueId val="{00000004-9BDA-4C61-A3E2-75A8C21353EE}"/>
            </c:ext>
          </c:extLst>
        </c:ser>
        <c:ser>
          <c:idx val="5"/>
          <c:order val="5"/>
          <c:tx>
            <c:strRef>
              <c:f>データシート!$A$32</c:f>
              <c:strCache>
                <c:ptCount val="1"/>
                <c:pt idx="0">
                  <c:v>宅地開発事業特別会計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0.99</c:v>
                </c:pt>
                <c:pt idx="2">
                  <c:v>#N/A</c:v>
                </c:pt>
                <c:pt idx="3">
                  <c:v>0.93</c:v>
                </c:pt>
                <c:pt idx="4">
                  <c:v>#N/A</c:v>
                </c:pt>
                <c:pt idx="5">
                  <c:v>0.85</c:v>
                </c:pt>
                <c:pt idx="6">
                  <c:v>#N/A</c:v>
                </c:pt>
                <c:pt idx="7">
                  <c:v>0.8</c:v>
                </c:pt>
                <c:pt idx="8">
                  <c:v>#N/A</c:v>
                </c:pt>
                <c:pt idx="9">
                  <c:v>0.64</c:v>
                </c:pt>
              </c:numCache>
            </c:numRef>
          </c:val>
          <c:extLst xmlns:c16r2="http://schemas.microsoft.com/office/drawing/2015/06/chart">
            <c:ext xmlns:c16="http://schemas.microsoft.com/office/drawing/2014/chart" uri="{C3380CC4-5D6E-409C-BE32-E72D297353CC}">
              <c16:uniqueId val="{00000005-9BDA-4C61-A3E2-75A8C21353EE}"/>
            </c:ext>
          </c:extLst>
        </c:ser>
        <c:ser>
          <c:idx val="6"/>
          <c:order val="6"/>
          <c:tx>
            <c:strRef>
              <c:f>データシート!$A$33</c:f>
              <c:strCache>
                <c:ptCount val="1"/>
                <c:pt idx="0">
                  <c:v>交通船事業会計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c:v>
                </c:pt>
                <c:pt idx="2">
                  <c:v>#N/A</c:v>
                </c:pt>
                <c:pt idx="3">
                  <c:v>1.1100000000000001</c:v>
                </c:pt>
                <c:pt idx="4">
                  <c:v>#N/A</c:v>
                </c:pt>
                <c:pt idx="5">
                  <c:v>1.03</c:v>
                </c:pt>
                <c:pt idx="6">
                  <c:v>#N/A</c:v>
                </c:pt>
                <c:pt idx="7">
                  <c:v>0.95</c:v>
                </c:pt>
                <c:pt idx="8">
                  <c:v>#N/A</c:v>
                </c:pt>
                <c:pt idx="9">
                  <c:v>0.92</c:v>
                </c:pt>
              </c:numCache>
            </c:numRef>
          </c:val>
          <c:extLst xmlns:c16r2="http://schemas.microsoft.com/office/drawing/2015/06/chart">
            <c:ext xmlns:c16="http://schemas.microsoft.com/office/drawing/2014/chart" uri="{C3380CC4-5D6E-409C-BE32-E72D297353CC}">
              <c16:uniqueId val="{00000006-9BDA-4C61-A3E2-75A8C21353E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1.67</c:v>
                </c:pt>
                <c:pt idx="2">
                  <c:v>#N/A</c:v>
                </c:pt>
                <c:pt idx="3">
                  <c:v>0.85</c:v>
                </c:pt>
                <c:pt idx="4">
                  <c:v>#N/A</c:v>
                </c:pt>
                <c:pt idx="5">
                  <c:v>3.59</c:v>
                </c:pt>
                <c:pt idx="6">
                  <c:v>#N/A</c:v>
                </c:pt>
                <c:pt idx="7">
                  <c:v>2.86</c:v>
                </c:pt>
                <c:pt idx="8">
                  <c:v>#N/A</c:v>
                </c:pt>
                <c:pt idx="9">
                  <c:v>2.91</c:v>
                </c:pt>
              </c:numCache>
            </c:numRef>
          </c:val>
          <c:extLst xmlns:c16r2="http://schemas.microsoft.com/office/drawing/2015/06/chart">
            <c:ext xmlns:c16="http://schemas.microsoft.com/office/drawing/2014/chart" uri="{C3380CC4-5D6E-409C-BE32-E72D297353CC}">
              <c16:uniqueId val="{00000007-9BDA-4C61-A3E2-75A8C21353EE}"/>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5.48</c:v>
                </c:pt>
                <c:pt idx="2">
                  <c:v>#N/A</c:v>
                </c:pt>
                <c:pt idx="3">
                  <c:v>5.44</c:v>
                </c:pt>
                <c:pt idx="4">
                  <c:v>#N/A</c:v>
                </c:pt>
                <c:pt idx="5">
                  <c:v>5.58</c:v>
                </c:pt>
                <c:pt idx="6">
                  <c:v>#N/A</c:v>
                </c:pt>
                <c:pt idx="7">
                  <c:v>6.07</c:v>
                </c:pt>
                <c:pt idx="8">
                  <c:v>#N/A</c:v>
                </c:pt>
                <c:pt idx="9">
                  <c:v>5.55</c:v>
                </c:pt>
              </c:numCache>
            </c:numRef>
          </c:val>
          <c:extLst xmlns:c16r2="http://schemas.microsoft.com/office/drawing/2015/06/chart">
            <c:ext xmlns:c16="http://schemas.microsoft.com/office/drawing/2014/chart" uri="{C3380CC4-5D6E-409C-BE32-E72D297353CC}">
              <c16:uniqueId val="{00000008-9BDA-4C61-A3E2-75A8C21353E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4.47</c:v>
                </c:pt>
                <c:pt idx="2">
                  <c:v>#N/A</c:v>
                </c:pt>
                <c:pt idx="3">
                  <c:v>5.47</c:v>
                </c:pt>
                <c:pt idx="4">
                  <c:v>#N/A</c:v>
                </c:pt>
                <c:pt idx="5">
                  <c:v>6.37</c:v>
                </c:pt>
                <c:pt idx="6">
                  <c:v>#N/A</c:v>
                </c:pt>
                <c:pt idx="7">
                  <c:v>7.49</c:v>
                </c:pt>
                <c:pt idx="8">
                  <c:v>#N/A</c:v>
                </c:pt>
                <c:pt idx="9">
                  <c:v>7.79</c:v>
                </c:pt>
              </c:numCache>
            </c:numRef>
          </c:val>
          <c:extLst xmlns:c16r2="http://schemas.microsoft.com/office/drawing/2015/06/chart">
            <c:ext xmlns:c16="http://schemas.microsoft.com/office/drawing/2014/chart" uri="{C3380CC4-5D6E-409C-BE32-E72D297353CC}">
              <c16:uniqueId val="{00000009-9BDA-4C61-A3E2-75A8C21353EE}"/>
            </c:ext>
          </c:extLst>
        </c:ser>
        <c:dLbls>
          <c:showLegendKey val="0"/>
          <c:showVal val="0"/>
          <c:showCatName val="0"/>
          <c:showSerName val="0"/>
          <c:showPercent val="0"/>
          <c:showBubbleSize val="0"/>
        </c:dLbls>
        <c:gapWidth val="150"/>
        <c:overlap val="100"/>
        <c:axId val="421146656"/>
        <c:axId val="421147048"/>
      </c:barChart>
      <c:catAx>
        <c:axId val="42114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147048"/>
        <c:crosses val="autoZero"/>
        <c:auto val="1"/>
        <c:lblAlgn val="ctr"/>
        <c:lblOffset val="100"/>
        <c:tickLblSkip val="1"/>
        <c:tickMarkSkip val="1"/>
        <c:noMultiLvlLbl val="0"/>
      </c:catAx>
      <c:valAx>
        <c:axId val="421147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146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2767</c:v>
                </c:pt>
                <c:pt idx="5">
                  <c:v>3031</c:v>
                </c:pt>
                <c:pt idx="8">
                  <c:v>3163</c:v>
                </c:pt>
                <c:pt idx="11">
                  <c:v>3244</c:v>
                </c:pt>
                <c:pt idx="14">
                  <c:v>3253</c:v>
                </c:pt>
              </c:numCache>
            </c:numRef>
          </c:val>
          <c:extLst xmlns:c16r2="http://schemas.microsoft.com/office/drawing/2015/06/chart">
            <c:ext xmlns:c16="http://schemas.microsoft.com/office/drawing/2014/chart" uri="{C3380CC4-5D6E-409C-BE32-E72D297353CC}">
              <c16:uniqueId val="{00000000-BFA0-44EB-AD44-3514A2A9D8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0</c:v>
                </c:pt>
                <c:pt idx="12">
                  <c:v>1</c:v>
                </c:pt>
              </c:numCache>
            </c:numRef>
          </c:val>
          <c:extLst xmlns:c16r2="http://schemas.microsoft.com/office/drawing/2015/06/chart">
            <c:ext xmlns:c16="http://schemas.microsoft.com/office/drawing/2014/chart" uri="{C3380CC4-5D6E-409C-BE32-E72D297353CC}">
              <c16:uniqueId val="{00000001-BFA0-44EB-AD44-3514A2A9D8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76</c:v>
                </c:pt>
                <c:pt idx="3">
                  <c:v>75</c:v>
                </c:pt>
                <c:pt idx="6">
                  <c:v>79</c:v>
                </c:pt>
                <c:pt idx="9">
                  <c:v>2</c:v>
                </c:pt>
                <c:pt idx="12">
                  <c:v>2</c:v>
                </c:pt>
              </c:numCache>
            </c:numRef>
          </c:val>
          <c:extLst xmlns:c16r2="http://schemas.microsoft.com/office/drawing/2015/06/chart">
            <c:ext xmlns:c16="http://schemas.microsoft.com/office/drawing/2014/chart" uri="{C3380CC4-5D6E-409C-BE32-E72D297353CC}">
              <c16:uniqueId val="{00000002-BFA0-44EB-AD44-3514A2A9D8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408</c:v>
                </c:pt>
                <c:pt idx="3">
                  <c:v>408</c:v>
                </c:pt>
                <c:pt idx="6">
                  <c:v>408</c:v>
                </c:pt>
                <c:pt idx="9">
                  <c:v>408</c:v>
                </c:pt>
                <c:pt idx="12">
                  <c:v>408</c:v>
                </c:pt>
              </c:numCache>
            </c:numRef>
          </c:val>
          <c:extLst xmlns:c16r2="http://schemas.microsoft.com/office/drawing/2015/06/chart">
            <c:ext xmlns:c16="http://schemas.microsoft.com/office/drawing/2014/chart" uri="{C3380CC4-5D6E-409C-BE32-E72D297353CC}">
              <c16:uniqueId val="{00000003-BFA0-44EB-AD44-3514A2A9D8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303</c:v>
                </c:pt>
                <c:pt idx="3">
                  <c:v>311</c:v>
                </c:pt>
                <c:pt idx="6">
                  <c:v>358</c:v>
                </c:pt>
                <c:pt idx="9">
                  <c:v>328</c:v>
                </c:pt>
                <c:pt idx="12">
                  <c:v>323</c:v>
                </c:pt>
              </c:numCache>
            </c:numRef>
          </c:val>
          <c:extLst xmlns:c16r2="http://schemas.microsoft.com/office/drawing/2015/06/chart">
            <c:ext xmlns:c16="http://schemas.microsoft.com/office/drawing/2014/chart" uri="{C3380CC4-5D6E-409C-BE32-E72D297353CC}">
              <c16:uniqueId val="{00000004-BFA0-44EB-AD44-3514A2A9D8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FA0-44EB-AD44-3514A2A9D8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FA0-44EB-AD44-3514A2A9D8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2821</c:v>
                </c:pt>
                <c:pt idx="3">
                  <c:v>3040</c:v>
                </c:pt>
                <c:pt idx="6">
                  <c:v>3096</c:v>
                </c:pt>
                <c:pt idx="9">
                  <c:v>3132</c:v>
                </c:pt>
                <c:pt idx="12">
                  <c:v>3103</c:v>
                </c:pt>
              </c:numCache>
            </c:numRef>
          </c:val>
          <c:extLst xmlns:c16r2="http://schemas.microsoft.com/office/drawing/2015/06/chart">
            <c:ext xmlns:c16="http://schemas.microsoft.com/office/drawing/2014/chart" uri="{C3380CC4-5D6E-409C-BE32-E72D297353CC}">
              <c16:uniqueId val="{00000007-BFA0-44EB-AD44-3514A2A9D847}"/>
            </c:ext>
          </c:extLst>
        </c:ser>
        <c:dLbls>
          <c:showLegendKey val="0"/>
          <c:showVal val="0"/>
          <c:showCatName val="0"/>
          <c:showSerName val="0"/>
          <c:showPercent val="0"/>
          <c:showBubbleSize val="0"/>
        </c:dLbls>
        <c:gapWidth val="100"/>
        <c:overlap val="100"/>
        <c:axId val="421147832"/>
        <c:axId val="421148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842</c:v>
                </c:pt>
                <c:pt idx="2">
                  <c:v>#N/A</c:v>
                </c:pt>
                <c:pt idx="3">
                  <c:v>#N/A</c:v>
                </c:pt>
                <c:pt idx="4">
                  <c:v>804</c:v>
                </c:pt>
                <c:pt idx="5">
                  <c:v>#N/A</c:v>
                </c:pt>
                <c:pt idx="6">
                  <c:v>#N/A</c:v>
                </c:pt>
                <c:pt idx="7">
                  <c:v>779</c:v>
                </c:pt>
                <c:pt idx="8">
                  <c:v>#N/A</c:v>
                </c:pt>
                <c:pt idx="9">
                  <c:v>#N/A</c:v>
                </c:pt>
                <c:pt idx="10">
                  <c:v>626</c:v>
                </c:pt>
                <c:pt idx="11">
                  <c:v>#N/A</c:v>
                </c:pt>
                <c:pt idx="12">
                  <c:v>#N/A</c:v>
                </c:pt>
                <c:pt idx="13">
                  <c:v>584</c:v>
                </c:pt>
                <c:pt idx="14">
                  <c:v>#N/A</c:v>
                </c:pt>
              </c:numCache>
            </c:numRef>
          </c:val>
          <c:smooth val="0"/>
          <c:extLst xmlns:c16r2="http://schemas.microsoft.com/office/drawing/2015/06/chart">
            <c:ext xmlns:c16="http://schemas.microsoft.com/office/drawing/2014/chart" uri="{C3380CC4-5D6E-409C-BE32-E72D297353CC}">
              <c16:uniqueId val="{00000008-BFA0-44EB-AD44-3514A2A9D847}"/>
            </c:ext>
          </c:extLst>
        </c:ser>
        <c:dLbls>
          <c:showLegendKey val="0"/>
          <c:showVal val="0"/>
          <c:showCatName val="0"/>
          <c:showSerName val="0"/>
          <c:showPercent val="0"/>
          <c:showBubbleSize val="0"/>
        </c:dLbls>
        <c:marker val="1"/>
        <c:smooth val="0"/>
        <c:axId val="421147832"/>
        <c:axId val="421148224"/>
      </c:lineChart>
      <c:catAx>
        <c:axId val="421147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148224"/>
        <c:crosses val="autoZero"/>
        <c:auto val="1"/>
        <c:lblAlgn val="ctr"/>
        <c:lblOffset val="100"/>
        <c:tickLblSkip val="1"/>
        <c:tickMarkSkip val="1"/>
        <c:noMultiLvlLbl val="0"/>
      </c:catAx>
      <c:valAx>
        <c:axId val="421148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147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25464</c:v>
                </c:pt>
                <c:pt idx="5">
                  <c:v>25977</c:v>
                </c:pt>
                <c:pt idx="8">
                  <c:v>25709</c:v>
                </c:pt>
                <c:pt idx="11">
                  <c:v>25346</c:v>
                </c:pt>
                <c:pt idx="14">
                  <c:v>25025</c:v>
                </c:pt>
              </c:numCache>
            </c:numRef>
          </c:val>
          <c:extLst xmlns:c16r2="http://schemas.microsoft.com/office/drawing/2015/06/chart">
            <c:ext xmlns:c16="http://schemas.microsoft.com/office/drawing/2014/chart" uri="{C3380CC4-5D6E-409C-BE32-E72D297353CC}">
              <c16:uniqueId val="{00000000-66AE-482F-8B06-55E55C80FF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1138</c:v>
                </c:pt>
                <c:pt idx="5">
                  <c:v>1066</c:v>
                </c:pt>
                <c:pt idx="8">
                  <c:v>927</c:v>
                </c:pt>
                <c:pt idx="11">
                  <c:v>833</c:v>
                </c:pt>
                <c:pt idx="14">
                  <c:v>731</c:v>
                </c:pt>
              </c:numCache>
            </c:numRef>
          </c:val>
          <c:extLst xmlns:c16r2="http://schemas.microsoft.com/office/drawing/2015/06/chart">
            <c:ext xmlns:c16="http://schemas.microsoft.com/office/drawing/2014/chart" uri="{C3380CC4-5D6E-409C-BE32-E72D297353CC}">
              <c16:uniqueId val="{00000001-66AE-482F-8B06-55E55C80FF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8915</c:v>
                </c:pt>
                <c:pt idx="5">
                  <c:v>10621</c:v>
                </c:pt>
                <c:pt idx="8">
                  <c:v>12289</c:v>
                </c:pt>
                <c:pt idx="11">
                  <c:v>13142</c:v>
                </c:pt>
                <c:pt idx="14">
                  <c:v>13574</c:v>
                </c:pt>
              </c:numCache>
            </c:numRef>
          </c:val>
          <c:extLst xmlns:c16r2="http://schemas.microsoft.com/office/drawing/2015/06/chart">
            <c:ext xmlns:c16="http://schemas.microsoft.com/office/drawing/2014/chart" uri="{C3380CC4-5D6E-409C-BE32-E72D297353CC}">
              <c16:uniqueId val="{00000002-66AE-482F-8B06-55E55C80FF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6AE-482F-8B06-55E55C80FF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6AE-482F-8B06-55E55C80FF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21</c:v>
                </c:pt>
                <c:pt idx="3">
                  <c:v>20</c:v>
                </c:pt>
                <c:pt idx="6">
                  <c:v>18</c:v>
                </c:pt>
                <c:pt idx="9">
                  <c:v>17</c:v>
                </c:pt>
                <c:pt idx="12">
                  <c:v>16</c:v>
                </c:pt>
              </c:numCache>
            </c:numRef>
          </c:val>
          <c:extLst xmlns:c16r2="http://schemas.microsoft.com/office/drawing/2015/06/chart">
            <c:ext xmlns:c16="http://schemas.microsoft.com/office/drawing/2014/chart" uri="{C3380CC4-5D6E-409C-BE32-E72D297353CC}">
              <c16:uniqueId val="{00000005-66AE-482F-8B06-55E55C80FF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3970</c:v>
                </c:pt>
                <c:pt idx="3">
                  <c:v>3728</c:v>
                </c:pt>
                <c:pt idx="6">
                  <c:v>3487</c:v>
                </c:pt>
                <c:pt idx="9">
                  <c:v>3462</c:v>
                </c:pt>
                <c:pt idx="12">
                  <c:v>3481</c:v>
                </c:pt>
              </c:numCache>
            </c:numRef>
          </c:val>
          <c:extLst xmlns:c16r2="http://schemas.microsoft.com/office/drawing/2015/06/chart">
            <c:ext xmlns:c16="http://schemas.microsoft.com/office/drawing/2014/chart" uri="{C3380CC4-5D6E-409C-BE32-E72D297353CC}">
              <c16:uniqueId val="{00000006-66AE-482F-8B06-55E55C80FF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1924</c:v>
                </c:pt>
                <c:pt idx="3">
                  <c:v>1539</c:v>
                </c:pt>
                <c:pt idx="6">
                  <c:v>1149</c:v>
                </c:pt>
                <c:pt idx="9">
                  <c:v>754</c:v>
                </c:pt>
                <c:pt idx="12">
                  <c:v>589</c:v>
                </c:pt>
              </c:numCache>
            </c:numRef>
          </c:val>
          <c:extLst xmlns:c16r2="http://schemas.microsoft.com/office/drawing/2015/06/chart">
            <c:ext xmlns:c16="http://schemas.microsoft.com/office/drawing/2014/chart" uri="{C3380CC4-5D6E-409C-BE32-E72D297353CC}">
              <c16:uniqueId val="{00000007-66AE-482F-8B06-55E55C80FF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3942</c:v>
                </c:pt>
                <c:pt idx="3">
                  <c:v>3786</c:v>
                </c:pt>
                <c:pt idx="6">
                  <c:v>3692</c:v>
                </c:pt>
                <c:pt idx="9">
                  <c:v>3598</c:v>
                </c:pt>
                <c:pt idx="12">
                  <c:v>3445</c:v>
                </c:pt>
              </c:numCache>
            </c:numRef>
          </c:val>
          <c:extLst xmlns:c16r2="http://schemas.microsoft.com/office/drawing/2015/06/chart">
            <c:ext xmlns:c16="http://schemas.microsoft.com/office/drawing/2014/chart" uri="{C3380CC4-5D6E-409C-BE32-E72D297353CC}">
              <c16:uniqueId val="{00000008-66AE-482F-8B06-55E55C80FF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372</c:v>
                </c:pt>
                <c:pt idx="3">
                  <c:v>310</c:v>
                </c:pt>
                <c:pt idx="6">
                  <c:v>0</c:v>
                </c:pt>
                <c:pt idx="9">
                  <c:v>0</c:v>
                </c:pt>
                <c:pt idx="12">
                  <c:v>0</c:v>
                </c:pt>
              </c:numCache>
            </c:numRef>
          </c:val>
          <c:extLst xmlns:c16r2="http://schemas.microsoft.com/office/drawing/2015/06/chart">
            <c:ext xmlns:c16="http://schemas.microsoft.com/office/drawing/2014/chart" uri="{C3380CC4-5D6E-409C-BE32-E72D297353CC}">
              <c16:uniqueId val="{00000009-66AE-482F-8B06-55E55C80FF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27856</c:v>
                </c:pt>
                <c:pt idx="3">
                  <c:v>29027</c:v>
                </c:pt>
                <c:pt idx="6">
                  <c:v>28720</c:v>
                </c:pt>
                <c:pt idx="9">
                  <c:v>28336</c:v>
                </c:pt>
                <c:pt idx="12">
                  <c:v>28016</c:v>
                </c:pt>
              </c:numCache>
            </c:numRef>
          </c:val>
          <c:extLst xmlns:c16r2="http://schemas.microsoft.com/office/drawing/2015/06/chart">
            <c:ext xmlns:c16="http://schemas.microsoft.com/office/drawing/2014/chart" uri="{C3380CC4-5D6E-409C-BE32-E72D297353CC}">
              <c16:uniqueId val="{0000000A-66AE-482F-8B06-55E55C80FF9B}"/>
            </c:ext>
          </c:extLst>
        </c:ser>
        <c:dLbls>
          <c:showLegendKey val="0"/>
          <c:showVal val="0"/>
          <c:showCatName val="0"/>
          <c:showSerName val="0"/>
          <c:showPercent val="0"/>
          <c:showBubbleSize val="0"/>
        </c:dLbls>
        <c:gapWidth val="100"/>
        <c:overlap val="100"/>
        <c:axId val="247552832"/>
        <c:axId val="247553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2568</c:v>
                </c:pt>
                <c:pt idx="2">
                  <c:v>#N/A</c:v>
                </c:pt>
                <c:pt idx="3">
                  <c:v>#N/A</c:v>
                </c:pt>
                <c:pt idx="4">
                  <c:v>744</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6AE-482F-8B06-55E55C80FF9B}"/>
            </c:ext>
          </c:extLst>
        </c:ser>
        <c:dLbls>
          <c:showLegendKey val="0"/>
          <c:showVal val="0"/>
          <c:showCatName val="0"/>
          <c:showSerName val="0"/>
          <c:showPercent val="0"/>
          <c:showBubbleSize val="0"/>
        </c:dLbls>
        <c:marker val="1"/>
        <c:smooth val="0"/>
        <c:axId val="247552832"/>
        <c:axId val="247553224"/>
      </c:lineChart>
      <c:catAx>
        <c:axId val="24755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7553224"/>
        <c:crosses val="autoZero"/>
        <c:auto val="1"/>
        <c:lblAlgn val="ctr"/>
        <c:lblOffset val="100"/>
        <c:tickLblSkip val="1"/>
        <c:tickMarkSkip val="1"/>
        <c:noMultiLvlLbl val="0"/>
      </c:catAx>
      <c:valAx>
        <c:axId val="247553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55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2673</c:v>
                </c:pt>
                <c:pt idx="1">
                  <c:v>2798</c:v>
                </c:pt>
                <c:pt idx="2">
                  <c:v>2804</c:v>
                </c:pt>
              </c:numCache>
            </c:numRef>
          </c:val>
          <c:extLst xmlns:c16r2="http://schemas.microsoft.com/office/drawing/2015/06/chart">
            <c:ext xmlns:c16="http://schemas.microsoft.com/office/drawing/2014/chart" uri="{C3380CC4-5D6E-409C-BE32-E72D297353CC}">
              <c16:uniqueId val="{00000000-EC2F-4CC0-8756-8C50F0F693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2472</c:v>
                </c:pt>
                <c:pt idx="1">
                  <c:v>2726</c:v>
                </c:pt>
                <c:pt idx="2">
                  <c:v>3045</c:v>
                </c:pt>
              </c:numCache>
            </c:numRef>
          </c:val>
          <c:extLst xmlns:c16r2="http://schemas.microsoft.com/office/drawing/2015/06/chart">
            <c:ext xmlns:c16="http://schemas.microsoft.com/office/drawing/2014/chart" uri="{C3380CC4-5D6E-409C-BE32-E72D297353CC}">
              <c16:uniqueId val="{00000001-EC2F-4CC0-8756-8C50F0F693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5986</c:v>
                </c:pt>
                <c:pt idx="1">
                  <c:v>6667</c:v>
                </c:pt>
                <c:pt idx="2">
                  <c:v>6766</c:v>
                </c:pt>
              </c:numCache>
            </c:numRef>
          </c:val>
          <c:extLst xmlns:c16r2="http://schemas.microsoft.com/office/drawing/2015/06/chart">
            <c:ext xmlns:c16="http://schemas.microsoft.com/office/drawing/2014/chart" uri="{C3380CC4-5D6E-409C-BE32-E72D297353CC}">
              <c16:uniqueId val="{00000002-EC2F-4CC0-8756-8C50F0F69378}"/>
            </c:ext>
          </c:extLst>
        </c:ser>
        <c:dLbls>
          <c:showLegendKey val="0"/>
          <c:showVal val="0"/>
          <c:showCatName val="0"/>
          <c:showSerName val="0"/>
          <c:showPercent val="0"/>
          <c:showBubbleSize val="0"/>
        </c:dLbls>
        <c:gapWidth val="120"/>
        <c:overlap val="100"/>
        <c:axId val="247552440"/>
        <c:axId val="368872264"/>
      </c:barChart>
      <c:catAx>
        <c:axId val="247552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8872264"/>
        <c:crosses val="autoZero"/>
        <c:auto val="1"/>
        <c:lblAlgn val="ctr"/>
        <c:lblOffset val="100"/>
        <c:tickLblSkip val="1"/>
        <c:tickMarkSkip val="1"/>
        <c:noMultiLvlLbl val="0"/>
      </c:catAx>
      <c:valAx>
        <c:axId val="3688722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7552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実質公債比率の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か年平均は年々減少傾向にある。元利償還金等（</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関して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29,510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円減少した。元利償還金については、地方債借入額の抑制などにより減少傾向にあったものの、平成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年度から増加に転じている。また、平成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年度の大型建設事業の償還開始に伴い、平成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年度の元利償還金も増加となったが、一部の地方債償還の完済等により算入率の大きい臨時財政対策債の割合や低利の地方債の割合が上がっていることから、平成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年度は好転した。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また、控除財源である算入公債費等（</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関して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、現在、活用している地方債は、合併特例債を</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始め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、交付税措置率が高い有利なものが中心であり、前年度に比べ</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9,307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円の微増となった。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分子合計は前年度と比較し、</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43,573</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円の減額となり、平成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年度の実質公債比率は平成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％と好転した。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年度以降発生していない。将来負担額（</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に関して、一般会計等に係る地方債の現在高は、</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財政健全化計画の実施に伴う任意の繰上償還等により発行額を上回る償還を実施したため、前年度と比較して</a:t>
          </a:r>
          <a:r>
            <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319,249</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千円の減少となった。</a:t>
          </a:r>
          <a:endPar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債務負担行為に基づく支出予定額については、平成</a:t>
          </a:r>
          <a:r>
            <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年度に融資償還助成金の繰上償還を実施したことにより発生していない。</a:t>
          </a:r>
          <a:endPar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公営企業債等繰入見込額については、前年度と比較し</a:t>
          </a:r>
          <a:r>
            <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152,138</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千円の減少となった。交通船事業は新船建造に係る企業債の新規発行により将来負担額も増となったものの、病院事業においては平成</a:t>
          </a:r>
          <a:r>
            <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年の病院建設に係る元金償還の影響により将来負担額も減となった。水道事業も、水道統合事業等により企業債現在高が増加しているものの、将来負担額も減少した。</a:t>
          </a:r>
          <a:endPar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また、控除財源である充当可能財源等（</a:t>
          </a:r>
          <a:r>
            <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に関しては、基準財政需要額算入見込額が</a:t>
          </a:r>
          <a:r>
            <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320,474</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千円の減となったものの、ふるさと納税寄附金の保有額等により、将来負担比率は、前年度に引き続き発生していない。</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長崎県平戸市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増加した基金の主なものは、減債基金、財政調整基金及び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「やらんば！平戸」応援基金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（ふるさと納税寄附金による積立）で、減債基金については決算調整等による積立による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318,790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千円の増加、財政調整基金については利子積立により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千円の増加となった。また、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「やらんば！平戸」応援基金は、寄附金自体は前年度より大きく減少したものの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積立金残高は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108,132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年度末の残高は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3,888,824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基金全体としては、</a:t>
          </a: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rPr>
            <a:t>平成</a:t>
          </a:r>
          <a:r>
            <a:rPr kumimoji="0" lang="en-US" altLang="ja-JP"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rPr>
            <a:t>29</a:t>
          </a: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rPr>
            <a:t>年度末の基金残高は</a:t>
          </a:r>
          <a:r>
            <a:rPr kumimoji="0" lang="en-US" altLang="ja-JP"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rPr>
            <a:t>12,614,505</a:t>
          </a: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rPr>
            <a:t>千円で、前年度と比較して</a:t>
          </a:r>
          <a:r>
            <a:rPr kumimoji="0" lang="en-US" altLang="ja-JP"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rPr>
            <a:t>423,254</a:t>
          </a: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rPr>
            <a:t>千円の増加となった。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持続可能な財政運営を行うために、国の動向を注視しながら積立や活用を行っていく予定である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。また、減債基金については、後年度の負担軽減を目的に普通交付税の縮減の範囲内で取り崩し、繰上償還の実施を検討している。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・「やらんば！平戸」応援基金：ふるさと納税による寄附金を原資とし、産業の振興と人口減少抑制に取り組む施策の推進</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・新しいまちづくり基金：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平戸市、生月町、田平町及び大島村の合併に伴う、市民の一体感の醸成と地域の個性あるまちづくり推進</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・ひらどふれあい福祉基金：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地域における福祉活動の促進、快適な生活環境の形成及び保健福祉の増進</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・ひらど生き活きまちづくり基金：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市民が夢とゆとりをもっていきいきと暮らす活気みなぎるまちを目指し、地域の特性を生かしたまちづくり推進</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・再生可能エネルギー活用離島活性化基金：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本市の自然環境が生み出す再生可能エネルギーを活用し、離島の特性を活かしたまちづくりと産業振興</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・「やらんば！平戸」応援基金：寄附金び利子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1,074,798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千円の積立による増加と</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総合戦略に掲げる最重点主要施策に</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966,666</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千円を充当</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（①輝く人づくりプロジェクト</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72,363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千円②宝を磨き活かすプロジェクト</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636,938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千円③ずっと住みたいまち創出プロジェクト</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257,365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千円）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・新しいまちづくり基金：利子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積立てたことによる増加</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・ひらどふれあい福祉基金：利子等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2,255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積立てたことによる増加</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と在宅寝たきり高齢者等介護見舞金支給事業等に</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1,896</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千円を充当</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・ひらど生き活きまちづくり基金：協働によるまちづくり支援事業やにぎわいづくり支援事業等に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千円の充当</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・再生可能エネルギー活用離島活性化基金：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的山大島風力発電所配当金等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43,810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千円の積立による増加と港湾単独整備事業や離島輸送コスト支援事業等に</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37,628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千円の充当</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rPr>
            <a:t>　 各基金の目的に応じ、基金活用に応じた効果的な予算配分を行うよう努めるが、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国の動向を注視しながら積立や活用を行っていく予定である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利子</a:t>
          </a:r>
          <a:r>
            <a:rPr kumimoji="0" lang="en-US" altLang="ja-JP"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5,088</a:t>
          </a: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千円を積立てたことにより増加した。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財政健全化計画に基づき、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財政調整基金の残高が、平成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年度末時点で標準財政規模の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億円を確保することに努める。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決算調整等により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318,790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千円積立てたことにより増加した。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健全化計画に基づき、縁故債について普通交付税の算定替と一本算定の乖離額の範囲内で計画的な繰上償還を実施しているが、繰上償還予定額が乖離額を超える場合、今後は普通交付税の縮減の範囲内で取り崩し、繰上償還の実施を検討している。また、同計画に基づき、減債基金の残高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年度末時点で市債残高の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億円を確保することに努める。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32,116
31,970
235.09
27,338,569
26,818,349
392,394
13,467,401
28,016,477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0.24</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の横ばいで類似団体や全国、県平均より低い水準で推移している。</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市内に大型事業所がなく、</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の産業構造が中小企業や農林水産業を中心としていることに加え、人口減少により、歳入における市税の割合が低く、財政基盤が弱いことが要因である。そのため、交付税に大きく依存した財政構造で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とも、的確な課税客体の把握と徴収率向上に努め、自主財源の確保に努める。また、</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国・県補助金の活用など財源確保に努めるとともに、経常経費の削減による歳出抑制を行い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、適正な財政運営を行う。</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9" name="直線コネクタ 68"/>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2" name="直線コネクタ 71"/>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5" name="直線コネクタ 74"/>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合併直後である平成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％と比較すると年々改善し、平成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類似団体の平均を下回ってい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たものの、平成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91.4</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％となった。要因として、地方交付税等の減による経常一般財源が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％）減額となった一方、経常経費が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％）増加したことによるものである。本市の経常収支比率は、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高い状況にあり、財政構造の弾力性の確保のためには更なる改善が必要である。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今後は、市税等の徴収確保、歳出においては定員適正化計画や行政改革推進計画、財政健全化計画に基づいた人件費抑制、事業の見直し、繰上償還の実施など財源確保と経常経費の抑制に努める。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117898</xdr:rowOff>
    </xdr:from>
    <xdr:to>
      <xdr:col>23</xdr:col>
      <xdr:colOff>133350</xdr:colOff>
      <xdr:row>60</xdr:row>
      <xdr:rowOff>162137</xdr:rowOff>
    </xdr:to>
    <xdr:cxnSp macro="">
      <xdr:nvCxnSpPr>
        <xdr:cNvPr id="132" name="直線コネクタ 131"/>
        <xdr:cNvCxnSpPr/>
      </xdr:nvCxnSpPr>
      <xdr:spPr>
        <a:xfrm>
          <a:off x="4114800" y="10404898"/>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156633</xdr:rowOff>
    </xdr:from>
    <xdr:to>
      <xdr:col>19</xdr:col>
      <xdr:colOff>133350</xdr:colOff>
      <xdr:row>60</xdr:row>
      <xdr:rowOff>117898</xdr:rowOff>
    </xdr:to>
    <xdr:cxnSp macro="">
      <xdr:nvCxnSpPr>
        <xdr:cNvPr id="135" name="直線コネクタ 134"/>
        <xdr:cNvCxnSpPr/>
      </xdr:nvCxnSpPr>
      <xdr:spPr>
        <a:xfrm>
          <a:off x="3225800" y="1027218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156633</xdr:rowOff>
    </xdr:from>
    <xdr:to>
      <xdr:col>15</xdr:col>
      <xdr:colOff>82550</xdr:colOff>
      <xdr:row>60</xdr:row>
      <xdr:rowOff>13335</xdr:rowOff>
    </xdr:to>
    <xdr:cxnSp macro="">
      <xdr:nvCxnSpPr>
        <xdr:cNvPr id="138" name="直線コネクタ 137"/>
        <xdr:cNvCxnSpPr/>
      </xdr:nvCxnSpPr>
      <xdr:spPr>
        <a:xfrm flipV="1">
          <a:off x="2336800" y="1027218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164677</xdr:rowOff>
    </xdr:from>
    <xdr:to>
      <xdr:col>11</xdr:col>
      <xdr:colOff>31750</xdr:colOff>
      <xdr:row>60</xdr:row>
      <xdr:rowOff>13335</xdr:rowOff>
    </xdr:to>
    <xdr:cxnSp macro="">
      <xdr:nvCxnSpPr>
        <xdr:cNvPr id="141" name="直線コネクタ 140"/>
        <xdr:cNvCxnSpPr/>
      </xdr:nvCxnSpPr>
      <xdr:spPr>
        <a:xfrm>
          <a:off x="1447800" y="1028022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111337</xdr:rowOff>
    </xdr:from>
    <xdr:to>
      <xdr:col>23</xdr:col>
      <xdr:colOff>184150</xdr:colOff>
      <xdr:row>61</xdr:row>
      <xdr:rowOff>41487</xdr:rowOff>
    </xdr:to>
    <xdr:sp macro="" textlink="">
      <xdr:nvSpPr>
        <xdr:cNvPr id="151" name="楕円 150"/>
        <xdr:cNvSpPr/>
      </xdr:nvSpPr>
      <xdr:spPr>
        <a:xfrm>
          <a:off x="4902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127864</xdr:rowOff>
    </xdr:from>
    <xdr:ext cx="762000" cy="259045"/>
    <xdr:sp macro="" textlink="">
      <xdr:nvSpPr>
        <xdr:cNvPr id="152" name="財政構造の弾力性該当値テキスト"/>
        <xdr:cNvSpPr txBox="1"/>
      </xdr:nvSpPr>
      <xdr:spPr>
        <a:xfrm>
          <a:off x="5041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67098</xdr:rowOff>
    </xdr:from>
    <xdr:to>
      <xdr:col>19</xdr:col>
      <xdr:colOff>184150</xdr:colOff>
      <xdr:row>60</xdr:row>
      <xdr:rowOff>168698</xdr:rowOff>
    </xdr:to>
    <xdr:sp macro="" textlink="">
      <xdr:nvSpPr>
        <xdr:cNvPr id="153" name="楕円 152"/>
        <xdr:cNvSpPr/>
      </xdr:nvSpPr>
      <xdr:spPr>
        <a:xfrm>
          <a:off x="4064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7425</xdr:rowOff>
    </xdr:from>
    <xdr:ext cx="736600" cy="259045"/>
    <xdr:sp macro="" textlink="">
      <xdr:nvSpPr>
        <xdr:cNvPr id="154" name="テキスト ボックス 153"/>
        <xdr:cNvSpPr txBox="1"/>
      </xdr:nvSpPr>
      <xdr:spPr>
        <a:xfrm>
          <a:off x="3733800" y="10122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105833</xdr:rowOff>
    </xdr:from>
    <xdr:to>
      <xdr:col>15</xdr:col>
      <xdr:colOff>133350</xdr:colOff>
      <xdr:row>60</xdr:row>
      <xdr:rowOff>35983</xdr:rowOff>
    </xdr:to>
    <xdr:sp macro="" textlink="">
      <xdr:nvSpPr>
        <xdr:cNvPr id="155" name="楕円 154"/>
        <xdr:cNvSpPr/>
      </xdr:nvSpPr>
      <xdr:spPr>
        <a:xfrm>
          <a:off x="3175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46160</xdr:rowOff>
    </xdr:from>
    <xdr:ext cx="762000" cy="259045"/>
    <xdr:sp macro="" textlink="">
      <xdr:nvSpPr>
        <xdr:cNvPr id="156" name="テキスト ボックス 155"/>
        <xdr:cNvSpPr txBox="1"/>
      </xdr:nvSpPr>
      <xdr:spPr>
        <a:xfrm>
          <a:off x="2844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133985</xdr:rowOff>
    </xdr:from>
    <xdr:to>
      <xdr:col>11</xdr:col>
      <xdr:colOff>82550</xdr:colOff>
      <xdr:row>60</xdr:row>
      <xdr:rowOff>64135</xdr:rowOff>
    </xdr:to>
    <xdr:sp macro="" textlink="">
      <xdr:nvSpPr>
        <xdr:cNvPr id="157" name="楕円 156"/>
        <xdr:cNvSpPr/>
      </xdr:nvSpPr>
      <xdr:spPr>
        <a:xfrm>
          <a:off x="2286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74312</xdr:rowOff>
    </xdr:from>
    <xdr:ext cx="762000" cy="259045"/>
    <xdr:sp macro="" textlink="">
      <xdr:nvSpPr>
        <xdr:cNvPr id="158" name="テキスト ボックス 157"/>
        <xdr:cNvSpPr txBox="1"/>
      </xdr:nvSpPr>
      <xdr:spPr>
        <a:xfrm>
          <a:off x="1955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113877</xdr:rowOff>
    </xdr:from>
    <xdr:to>
      <xdr:col>7</xdr:col>
      <xdr:colOff>31750</xdr:colOff>
      <xdr:row>60</xdr:row>
      <xdr:rowOff>44027</xdr:rowOff>
    </xdr:to>
    <xdr:sp macro="" textlink="">
      <xdr:nvSpPr>
        <xdr:cNvPr id="159" name="楕円 158"/>
        <xdr:cNvSpPr/>
      </xdr:nvSpPr>
      <xdr:spPr>
        <a:xfrm>
          <a:off x="1397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54204</xdr:rowOff>
    </xdr:from>
    <xdr:ext cx="762000" cy="259045"/>
    <xdr:sp macro="" textlink="">
      <xdr:nvSpPr>
        <xdr:cNvPr id="160" name="テキスト ボックス 159"/>
        <xdr:cNvSpPr txBox="1"/>
      </xdr:nvSpPr>
      <xdr:spPr>
        <a:xfrm>
          <a:off x="1066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[210,344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類似団体平均に比べ高くなっているのは、本市の南北に縦長である地形や有人離島を有する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の地理的要因により行政機関（支所・出張所、教育関連施設、消防出張所等）を複数設置する必要があるため、職員数多く人件費が高くなることが要因である。平成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人件費は定員適正化計画の実施等により職員数は減少しているものの、人事院勧告による給与費の増やコミュニティ推進事業における集落支援員の増員等が影響したこと、物件費は学校給食の公会計化に伴う賄材料費の増等</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の影響</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により前年度に比べ</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人口ひとりあたり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7,667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今後も定員適正化計画を基に職員の適正配置に努めるとともに、公共施設等総合管理計画に基づく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施設の集約化・複合化に着手し、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公共施設等の適正管理に努める。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53282</xdr:rowOff>
    </xdr:from>
    <xdr:to>
      <xdr:col>23</xdr:col>
      <xdr:colOff>133350</xdr:colOff>
      <xdr:row>85</xdr:row>
      <xdr:rowOff>114950</xdr:rowOff>
    </xdr:to>
    <xdr:cxnSp macro="">
      <xdr:nvCxnSpPr>
        <xdr:cNvPr id="195" name="直線コネクタ 194"/>
        <xdr:cNvCxnSpPr/>
      </xdr:nvCxnSpPr>
      <xdr:spPr>
        <a:xfrm>
          <a:off x="4114800" y="14626532"/>
          <a:ext cx="838200" cy="6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53282</xdr:rowOff>
    </xdr:from>
    <xdr:to>
      <xdr:col>19</xdr:col>
      <xdr:colOff>133350</xdr:colOff>
      <xdr:row>85</xdr:row>
      <xdr:rowOff>114919</xdr:rowOff>
    </xdr:to>
    <xdr:cxnSp macro="">
      <xdr:nvCxnSpPr>
        <xdr:cNvPr id="198" name="直線コネクタ 197"/>
        <xdr:cNvCxnSpPr/>
      </xdr:nvCxnSpPr>
      <xdr:spPr>
        <a:xfrm flipV="1">
          <a:off x="3225800" y="14626532"/>
          <a:ext cx="889000" cy="6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64798</xdr:rowOff>
    </xdr:from>
    <xdr:to>
      <xdr:col>15</xdr:col>
      <xdr:colOff>82550</xdr:colOff>
      <xdr:row>85</xdr:row>
      <xdr:rowOff>114919</xdr:rowOff>
    </xdr:to>
    <xdr:cxnSp macro="">
      <xdr:nvCxnSpPr>
        <xdr:cNvPr id="201" name="直線コネクタ 200"/>
        <xdr:cNvCxnSpPr/>
      </xdr:nvCxnSpPr>
      <xdr:spPr>
        <a:xfrm>
          <a:off x="2336800" y="14466598"/>
          <a:ext cx="889000" cy="22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127639</xdr:rowOff>
    </xdr:from>
    <xdr:to>
      <xdr:col>11</xdr:col>
      <xdr:colOff>31750</xdr:colOff>
      <xdr:row>84</xdr:row>
      <xdr:rowOff>64798</xdr:rowOff>
    </xdr:to>
    <xdr:cxnSp macro="">
      <xdr:nvCxnSpPr>
        <xdr:cNvPr id="204" name="直線コネクタ 203"/>
        <xdr:cNvCxnSpPr/>
      </xdr:nvCxnSpPr>
      <xdr:spPr>
        <a:xfrm>
          <a:off x="1447800" y="14357989"/>
          <a:ext cx="889000" cy="1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64150</xdr:rowOff>
    </xdr:from>
    <xdr:to>
      <xdr:col>23</xdr:col>
      <xdr:colOff>184150</xdr:colOff>
      <xdr:row>85</xdr:row>
      <xdr:rowOff>165750</xdr:rowOff>
    </xdr:to>
    <xdr:sp macro="" textlink="">
      <xdr:nvSpPr>
        <xdr:cNvPr id="214" name="楕円 213"/>
        <xdr:cNvSpPr/>
      </xdr:nvSpPr>
      <xdr:spPr>
        <a:xfrm>
          <a:off x="4902200" y="146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36227</xdr:rowOff>
    </xdr:from>
    <xdr:ext cx="762000" cy="259045"/>
    <xdr:sp macro="" textlink="">
      <xdr:nvSpPr>
        <xdr:cNvPr id="215" name="人件費・物件費等の状況該当値テキスト"/>
        <xdr:cNvSpPr txBox="1"/>
      </xdr:nvSpPr>
      <xdr:spPr>
        <a:xfrm>
          <a:off x="5041900" y="146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2482</xdr:rowOff>
    </xdr:from>
    <xdr:to>
      <xdr:col>19</xdr:col>
      <xdr:colOff>184150</xdr:colOff>
      <xdr:row>85</xdr:row>
      <xdr:rowOff>104082</xdr:rowOff>
    </xdr:to>
    <xdr:sp macro="" textlink="">
      <xdr:nvSpPr>
        <xdr:cNvPr id="216" name="楕円 215"/>
        <xdr:cNvSpPr/>
      </xdr:nvSpPr>
      <xdr:spPr>
        <a:xfrm>
          <a:off x="4064000" y="1457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88859</xdr:rowOff>
    </xdr:from>
    <xdr:ext cx="736600" cy="259045"/>
    <xdr:sp macro="" textlink="">
      <xdr:nvSpPr>
        <xdr:cNvPr id="217" name="テキスト ボックス 216"/>
        <xdr:cNvSpPr txBox="1"/>
      </xdr:nvSpPr>
      <xdr:spPr>
        <a:xfrm>
          <a:off x="3733800" y="1466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64119</xdr:rowOff>
    </xdr:from>
    <xdr:to>
      <xdr:col>15</xdr:col>
      <xdr:colOff>133350</xdr:colOff>
      <xdr:row>85</xdr:row>
      <xdr:rowOff>165719</xdr:rowOff>
    </xdr:to>
    <xdr:sp macro="" textlink="">
      <xdr:nvSpPr>
        <xdr:cNvPr id="218" name="楕円 217"/>
        <xdr:cNvSpPr/>
      </xdr:nvSpPr>
      <xdr:spPr>
        <a:xfrm>
          <a:off x="3175000" y="146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150496</xdr:rowOff>
    </xdr:from>
    <xdr:ext cx="762000" cy="259045"/>
    <xdr:sp macro="" textlink="">
      <xdr:nvSpPr>
        <xdr:cNvPr id="219" name="テキスト ボックス 218"/>
        <xdr:cNvSpPr txBox="1"/>
      </xdr:nvSpPr>
      <xdr:spPr>
        <a:xfrm>
          <a:off x="2844800" y="147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13998</xdr:rowOff>
    </xdr:from>
    <xdr:to>
      <xdr:col>11</xdr:col>
      <xdr:colOff>82550</xdr:colOff>
      <xdr:row>84</xdr:row>
      <xdr:rowOff>115598</xdr:rowOff>
    </xdr:to>
    <xdr:sp macro="" textlink="">
      <xdr:nvSpPr>
        <xdr:cNvPr id="220" name="楕円 219"/>
        <xdr:cNvSpPr/>
      </xdr:nvSpPr>
      <xdr:spPr>
        <a:xfrm>
          <a:off x="2286000" y="144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100375</xdr:rowOff>
    </xdr:from>
    <xdr:ext cx="762000" cy="259045"/>
    <xdr:sp macro="" textlink="">
      <xdr:nvSpPr>
        <xdr:cNvPr id="221" name="テキスト ボックス 220"/>
        <xdr:cNvSpPr txBox="1"/>
      </xdr:nvSpPr>
      <xdr:spPr>
        <a:xfrm>
          <a:off x="1955800" y="1450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76839</xdr:rowOff>
    </xdr:from>
    <xdr:to>
      <xdr:col>7</xdr:col>
      <xdr:colOff>31750</xdr:colOff>
      <xdr:row>84</xdr:row>
      <xdr:rowOff>6989</xdr:rowOff>
    </xdr:to>
    <xdr:sp macro="" textlink="">
      <xdr:nvSpPr>
        <xdr:cNvPr id="222" name="楕円 221"/>
        <xdr:cNvSpPr/>
      </xdr:nvSpPr>
      <xdr:spPr>
        <a:xfrm>
          <a:off x="1397000" y="1430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163216</xdr:rowOff>
    </xdr:from>
    <xdr:ext cx="762000" cy="259045"/>
    <xdr:sp macro="" textlink="">
      <xdr:nvSpPr>
        <xdr:cNvPr id="223" name="テキスト ボックス 222"/>
        <xdr:cNvSpPr txBox="1"/>
      </xdr:nvSpPr>
      <xdr:spPr>
        <a:xfrm>
          <a:off x="1066800" y="1439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類似団体平均とほぼ同等で推移している。今後も本市の財政状況及び類似団体等の状況を踏まえながら、給与の適正化に努める。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ラスパイレス指数については、地方公務員給与実態調査に基づくものであるが、当該資料作成時点（平成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月末時点）において平成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年調査結果が未公表であるため、前年度の数値を引用している。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69427</xdr:rowOff>
    </xdr:from>
    <xdr:to>
      <xdr:col>81</xdr:col>
      <xdr:colOff>44450</xdr:colOff>
      <xdr:row>86</xdr:row>
      <xdr:rowOff>69427</xdr:rowOff>
    </xdr:to>
    <xdr:cxnSp macro="">
      <xdr:nvCxnSpPr>
        <xdr:cNvPr id="257" name="直線コネクタ 256"/>
        <xdr:cNvCxnSpPr/>
      </xdr:nvCxnSpPr>
      <xdr:spPr>
        <a:xfrm>
          <a:off x="16179800" y="148141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168487</xdr:rowOff>
    </xdr:from>
    <xdr:to>
      <xdr:col>77</xdr:col>
      <xdr:colOff>44450</xdr:colOff>
      <xdr:row>86</xdr:row>
      <xdr:rowOff>69427</xdr:rowOff>
    </xdr:to>
    <xdr:cxnSp macro="">
      <xdr:nvCxnSpPr>
        <xdr:cNvPr id="260" name="直線コネクタ 259"/>
        <xdr:cNvCxnSpPr/>
      </xdr:nvCxnSpPr>
      <xdr:spPr>
        <a:xfrm>
          <a:off x="15290800" y="147417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168487</xdr:rowOff>
    </xdr:from>
    <xdr:to>
      <xdr:col>72</xdr:col>
      <xdr:colOff>203200</xdr:colOff>
      <xdr:row>86</xdr:row>
      <xdr:rowOff>69427</xdr:rowOff>
    </xdr:to>
    <xdr:cxnSp macro="">
      <xdr:nvCxnSpPr>
        <xdr:cNvPr id="263" name="直線コネクタ 262"/>
        <xdr:cNvCxnSpPr/>
      </xdr:nvCxnSpPr>
      <xdr:spPr>
        <a:xfrm flipV="1">
          <a:off x="14401800" y="147417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69427</xdr:rowOff>
    </xdr:from>
    <xdr:to>
      <xdr:col>68</xdr:col>
      <xdr:colOff>152400</xdr:colOff>
      <xdr:row>86</xdr:row>
      <xdr:rowOff>165946</xdr:rowOff>
    </xdr:to>
    <xdr:cxnSp macro="">
      <xdr:nvCxnSpPr>
        <xdr:cNvPr id="266" name="直線コネクタ 265"/>
        <xdr:cNvCxnSpPr/>
      </xdr:nvCxnSpPr>
      <xdr:spPr>
        <a:xfrm flipV="1">
          <a:off x="13512800" y="148141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18627</xdr:rowOff>
    </xdr:from>
    <xdr:to>
      <xdr:col>81</xdr:col>
      <xdr:colOff>95250</xdr:colOff>
      <xdr:row>86</xdr:row>
      <xdr:rowOff>120227</xdr:rowOff>
    </xdr:to>
    <xdr:sp macro="" textlink="">
      <xdr:nvSpPr>
        <xdr:cNvPr id="276" name="楕円 275"/>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35154</xdr:rowOff>
    </xdr:from>
    <xdr:ext cx="762000" cy="259045"/>
    <xdr:sp macro="" textlink="">
      <xdr:nvSpPr>
        <xdr:cNvPr id="277" name="給与水準   （国との比較）該当値テキスト"/>
        <xdr:cNvSpPr txBox="1"/>
      </xdr:nvSpPr>
      <xdr:spPr>
        <a:xfrm>
          <a:off x="171069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18627</xdr:rowOff>
    </xdr:from>
    <xdr:to>
      <xdr:col>77</xdr:col>
      <xdr:colOff>95250</xdr:colOff>
      <xdr:row>86</xdr:row>
      <xdr:rowOff>120227</xdr:rowOff>
    </xdr:to>
    <xdr:sp macro="" textlink="">
      <xdr:nvSpPr>
        <xdr:cNvPr id="278" name="楕円 277"/>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130404</xdr:rowOff>
    </xdr:from>
    <xdr:ext cx="736600" cy="259045"/>
    <xdr:sp macro="" textlink="">
      <xdr:nvSpPr>
        <xdr:cNvPr id="279" name="テキスト ボックス 278"/>
        <xdr:cNvSpPr txBox="1"/>
      </xdr:nvSpPr>
      <xdr:spPr>
        <a:xfrm>
          <a:off x="15798800" y="1453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117687</xdr:rowOff>
    </xdr:from>
    <xdr:to>
      <xdr:col>73</xdr:col>
      <xdr:colOff>44450</xdr:colOff>
      <xdr:row>86</xdr:row>
      <xdr:rowOff>47837</xdr:rowOff>
    </xdr:to>
    <xdr:sp macro="" textlink="">
      <xdr:nvSpPr>
        <xdr:cNvPr id="280" name="楕円 279"/>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58014</xdr:rowOff>
    </xdr:from>
    <xdr:ext cx="762000" cy="259045"/>
    <xdr:sp macro="" textlink="">
      <xdr:nvSpPr>
        <xdr:cNvPr id="281" name="テキスト ボックス 280"/>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18627</xdr:rowOff>
    </xdr:from>
    <xdr:to>
      <xdr:col>68</xdr:col>
      <xdr:colOff>203200</xdr:colOff>
      <xdr:row>86</xdr:row>
      <xdr:rowOff>120227</xdr:rowOff>
    </xdr:to>
    <xdr:sp macro="" textlink="">
      <xdr:nvSpPr>
        <xdr:cNvPr id="282" name="楕円 281"/>
        <xdr:cNvSpPr/>
      </xdr:nvSpPr>
      <xdr:spPr>
        <a:xfrm>
          <a:off x="14351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105004</xdr:rowOff>
    </xdr:from>
    <xdr:ext cx="762000" cy="259045"/>
    <xdr:sp macro="" textlink="">
      <xdr:nvSpPr>
        <xdr:cNvPr id="283" name="テキスト ボックス 282"/>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115146</xdr:rowOff>
    </xdr:from>
    <xdr:to>
      <xdr:col>64</xdr:col>
      <xdr:colOff>152400</xdr:colOff>
      <xdr:row>87</xdr:row>
      <xdr:rowOff>45296</xdr:rowOff>
    </xdr:to>
    <xdr:sp macro="" textlink="">
      <xdr:nvSpPr>
        <xdr:cNvPr id="284" name="楕円 283"/>
        <xdr:cNvSpPr/>
      </xdr:nvSpPr>
      <xdr:spPr>
        <a:xfrm>
          <a:off x="13462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30073</xdr:rowOff>
    </xdr:from>
    <xdr:ext cx="762000" cy="259045"/>
    <xdr:sp macro="" textlink="">
      <xdr:nvSpPr>
        <xdr:cNvPr id="285" name="テキスト ボックス 284"/>
        <xdr:cNvSpPr txBox="1"/>
      </xdr:nvSpPr>
      <xdr:spPr>
        <a:xfrm>
          <a:off x="13131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類似団体平均に比べ高い水準で推移している。これは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人口は年々減少しているものの、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地理的要因により行政機関を複数</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設置せざるを得ないことが大きな要因である。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年度から合併算定替による交付税の逓減が開始されており、今後も厳しい財政運営が予想されることから定員適正化計画により定員管理の適正化に努める。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163709</xdr:rowOff>
    </xdr:from>
    <xdr:to>
      <xdr:col>81</xdr:col>
      <xdr:colOff>44450</xdr:colOff>
      <xdr:row>64</xdr:row>
      <xdr:rowOff>14091</xdr:rowOff>
    </xdr:to>
    <xdr:cxnSp macro="">
      <xdr:nvCxnSpPr>
        <xdr:cNvPr id="322" name="直線コネクタ 321"/>
        <xdr:cNvCxnSpPr/>
      </xdr:nvCxnSpPr>
      <xdr:spPr>
        <a:xfrm>
          <a:off x="16179800" y="10965059"/>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149920</xdr:rowOff>
    </xdr:from>
    <xdr:to>
      <xdr:col>77</xdr:col>
      <xdr:colOff>44450</xdr:colOff>
      <xdr:row>63</xdr:row>
      <xdr:rowOff>163709</xdr:rowOff>
    </xdr:to>
    <xdr:cxnSp macro="">
      <xdr:nvCxnSpPr>
        <xdr:cNvPr id="325" name="直線コネクタ 324"/>
        <xdr:cNvCxnSpPr/>
      </xdr:nvCxnSpPr>
      <xdr:spPr>
        <a:xfrm>
          <a:off x="15290800" y="1095127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132685</xdr:rowOff>
    </xdr:from>
    <xdr:to>
      <xdr:col>72</xdr:col>
      <xdr:colOff>203200</xdr:colOff>
      <xdr:row>63</xdr:row>
      <xdr:rowOff>149920</xdr:rowOff>
    </xdr:to>
    <xdr:cxnSp macro="">
      <xdr:nvCxnSpPr>
        <xdr:cNvPr id="328" name="直線コネクタ 327"/>
        <xdr:cNvCxnSpPr/>
      </xdr:nvCxnSpPr>
      <xdr:spPr>
        <a:xfrm>
          <a:off x="14401800" y="1093403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123492</xdr:rowOff>
    </xdr:from>
    <xdr:to>
      <xdr:col>68</xdr:col>
      <xdr:colOff>152400</xdr:colOff>
      <xdr:row>63</xdr:row>
      <xdr:rowOff>132685</xdr:rowOff>
    </xdr:to>
    <xdr:cxnSp macro="">
      <xdr:nvCxnSpPr>
        <xdr:cNvPr id="331" name="直線コネクタ 330"/>
        <xdr:cNvCxnSpPr/>
      </xdr:nvCxnSpPr>
      <xdr:spPr>
        <a:xfrm>
          <a:off x="13512800" y="10924842"/>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134741</xdr:rowOff>
    </xdr:from>
    <xdr:to>
      <xdr:col>81</xdr:col>
      <xdr:colOff>95250</xdr:colOff>
      <xdr:row>64</xdr:row>
      <xdr:rowOff>64891</xdr:rowOff>
    </xdr:to>
    <xdr:sp macro="" textlink="">
      <xdr:nvSpPr>
        <xdr:cNvPr id="341" name="楕円 340"/>
        <xdr:cNvSpPr/>
      </xdr:nvSpPr>
      <xdr:spPr>
        <a:xfrm>
          <a:off x="16967200" y="1093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106818</xdr:rowOff>
    </xdr:from>
    <xdr:ext cx="762000" cy="259045"/>
    <xdr:sp macro="" textlink="">
      <xdr:nvSpPr>
        <xdr:cNvPr id="342" name="定員管理の状況該当値テキスト"/>
        <xdr:cNvSpPr txBox="1"/>
      </xdr:nvSpPr>
      <xdr:spPr>
        <a:xfrm>
          <a:off x="17106900" y="1090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112909</xdr:rowOff>
    </xdr:from>
    <xdr:to>
      <xdr:col>77</xdr:col>
      <xdr:colOff>95250</xdr:colOff>
      <xdr:row>64</xdr:row>
      <xdr:rowOff>43059</xdr:rowOff>
    </xdr:to>
    <xdr:sp macro="" textlink="">
      <xdr:nvSpPr>
        <xdr:cNvPr id="343" name="楕円 342"/>
        <xdr:cNvSpPr/>
      </xdr:nvSpPr>
      <xdr:spPr>
        <a:xfrm>
          <a:off x="16129000" y="109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27836</xdr:rowOff>
    </xdr:from>
    <xdr:ext cx="736600" cy="259045"/>
    <xdr:sp macro="" textlink="">
      <xdr:nvSpPr>
        <xdr:cNvPr id="344" name="テキスト ボックス 343"/>
        <xdr:cNvSpPr txBox="1"/>
      </xdr:nvSpPr>
      <xdr:spPr>
        <a:xfrm>
          <a:off x="15798800" y="11000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99120</xdr:rowOff>
    </xdr:from>
    <xdr:to>
      <xdr:col>73</xdr:col>
      <xdr:colOff>44450</xdr:colOff>
      <xdr:row>64</xdr:row>
      <xdr:rowOff>29270</xdr:rowOff>
    </xdr:to>
    <xdr:sp macro="" textlink="">
      <xdr:nvSpPr>
        <xdr:cNvPr id="345" name="楕円 344"/>
        <xdr:cNvSpPr/>
      </xdr:nvSpPr>
      <xdr:spPr>
        <a:xfrm>
          <a:off x="15240000" y="109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14047</xdr:rowOff>
    </xdr:from>
    <xdr:ext cx="762000" cy="259045"/>
    <xdr:sp macro="" textlink="">
      <xdr:nvSpPr>
        <xdr:cNvPr id="346" name="テキスト ボックス 345"/>
        <xdr:cNvSpPr txBox="1"/>
      </xdr:nvSpPr>
      <xdr:spPr>
        <a:xfrm>
          <a:off x="14909800" y="109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81885</xdr:rowOff>
    </xdr:from>
    <xdr:to>
      <xdr:col>68</xdr:col>
      <xdr:colOff>203200</xdr:colOff>
      <xdr:row>64</xdr:row>
      <xdr:rowOff>12035</xdr:rowOff>
    </xdr:to>
    <xdr:sp macro="" textlink="">
      <xdr:nvSpPr>
        <xdr:cNvPr id="347" name="楕円 346"/>
        <xdr:cNvSpPr/>
      </xdr:nvSpPr>
      <xdr:spPr>
        <a:xfrm>
          <a:off x="14351000" y="108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168262</xdr:rowOff>
    </xdr:from>
    <xdr:ext cx="762000" cy="259045"/>
    <xdr:sp macro="" textlink="">
      <xdr:nvSpPr>
        <xdr:cNvPr id="348" name="テキスト ボックス 347"/>
        <xdr:cNvSpPr txBox="1"/>
      </xdr:nvSpPr>
      <xdr:spPr>
        <a:xfrm>
          <a:off x="14020800" y="109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72692</xdr:rowOff>
    </xdr:from>
    <xdr:to>
      <xdr:col>64</xdr:col>
      <xdr:colOff>152400</xdr:colOff>
      <xdr:row>64</xdr:row>
      <xdr:rowOff>2842</xdr:rowOff>
    </xdr:to>
    <xdr:sp macro="" textlink="">
      <xdr:nvSpPr>
        <xdr:cNvPr id="349" name="楕円 348"/>
        <xdr:cNvSpPr/>
      </xdr:nvSpPr>
      <xdr:spPr>
        <a:xfrm>
          <a:off x="13462000" y="108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159069</xdr:rowOff>
    </xdr:from>
    <xdr:ext cx="762000" cy="259045"/>
    <xdr:sp macro="" textlink="">
      <xdr:nvSpPr>
        <xdr:cNvPr id="350" name="テキスト ボックス 349"/>
        <xdr:cNvSpPr txBox="1"/>
      </xdr:nvSpPr>
      <xdr:spPr>
        <a:xfrm>
          <a:off x="13131800" y="1096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類似団体と比較すると同程度の比率で推移している。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年度に実施した公的資金補償金免除繰上償還、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年度に実施した任意の繰上償還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が要因であり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残高は減少傾向となっている。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年度においても、地方債発行額を上回る償還を実施したことにより、地方債残高は減少し、前年度比</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今後も、計画的な繰上償還と交付税措置のある起債の借入れを行いながら、将来的な公債費負担の抑制</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135149</xdr:rowOff>
    </xdr:from>
    <xdr:to>
      <xdr:col>81</xdr:col>
      <xdr:colOff>44450</xdr:colOff>
      <xdr:row>36</xdr:row>
      <xdr:rowOff>147214</xdr:rowOff>
    </xdr:to>
    <xdr:cxnSp macro="">
      <xdr:nvCxnSpPr>
        <xdr:cNvPr id="384" name="直線コネクタ 383"/>
        <xdr:cNvCxnSpPr/>
      </xdr:nvCxnSpPr>
      <xdr:spPr>
        <a:xfrm flipV="1">
          <a:off x="16179800" y="630734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147214</xdr:rowOff>
    </xdr:from>
    <xdr:to>
      <xdr:col>77</xdr:col>
      <xdr:colOff>44450</xdr:colOff>
      <xdr:row>36</xdr:row>
      <xdr:rowOff>159279</xdr:rowOff>
    </xdr:to>
    <xdr:cxnSp macro="">
      <xdr:nvCxnSpPr>
        <xdr:cNvPr id="387" name="直線コネクタ 386"/>
        <xdr:cNvCxnSpPr/>
      </xdr:nvCxnSpPr>
      <xdr:spPr>
        <a:xfrm flipV="1">
          <a:off x="15290800" y="631941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159279</xdr:rowOff>
    </xdr:from>
    <xdr:to>
      <xdr:col>72</xdr:col>
      <xdr:colOff>203200</xdr:colOff>
      <xdr:row>37</xdr:row>
      <xdr:rowOff>7938</xdr:rowOff>
    </xdr:to>
    <xdr:cxnSp macro="">
      <xdr:nvCxnSpPr>
        <xdr:cNvPr id="390" name="直線コネクタ 389"/>
        <xdr:cNvCxnSpPr/>
      </xdr:nvCxnSpPr>
      <xdr:spPr>
        <a:xfrm flipV="1">
          <a:off x="14401800" y="633147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7938</xdr:rowOff>
    </xdr:from>
    <xdr:to>
      <xdr:col>68</xdr:col>
      <xdr:colOff>152400</xdr:colOff>
      <xdr:row>37</xdr:row>
      <xdr:rowOff>32067</xdr:rowOff>
    </xdr:to>
    <xdr:cxnSp macro="">
      <xdr:nvCxnSpPr>
        <xdr:cNvPr id="393" name="直線コネクタ 392"/>
        <xdr:cNvCxnSpPr/>
      </xdr:nvCxnSpPr>
      <xdr:spPr>
        <a:xfrm flipV="1">
          <a:off x="13512800" y="635158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84349</xdr:rowOff>
    </xdr:from>
    <xdr:to>
      <xdr:col>81</xdr:col>
      <xdr:colOff>95250</xdr:colOff>
      <xdr:row>37</xdr:row>
      <xdr:rowOff>14499</xdr:rowOff>
    </xdr:to>
    <xdr:sp macro="" textlink="">
      <xdr:nvSpPr>
        <xdr:cNvPr id="403" name="楕円 402"/>
        <xdr:cNvSpPr/>
      </xdr:nvSpPr>
      <xdr:spPr>
        <a:xfrm>
          <a:off x="169672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5626</xdr:rowOff>
    </xdr:from>
    <xdr:ext cx="762000" cy="259045"/>
    <xdr:sp macro="" textlink="">
      <xdr:nvSpPr>
        <xdr:cNvPr id="404" name="公債費負担の状況該当値テキスト"/>
        <xdr:cNvSpPr txBox="1"/>
      </xdr:nvSpPr>
      <xdr:spPr>
        <a:xfrm>
          <a:off x="17106900" y="617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96414</xdr:rowOff>
    </xdr:from>
    <xdr:to>
      <xdr:col>77</xdr:col>
      <xdr:colOff>95250</xdr:colOff>
      <xdr:row>37</xdr:row>
      <xdr:rowOff>26564</xdr:rowOff>
    </xdr:to>
    <xdr:sp macro="" textlink="">
      <xdr:nvSpPr>
        <xdr:cNvPr id="405" name="楕円 404"/>
        <xdr:cNvSpPr/>
      </xdr:nvSpPr>
      <xdr:spPr>
        <a:xfrm>
          <a:off x="16129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36741</xdr:rowOff>
    </xdr:from>
    <xdr:ext cx="736600" cy="259045"/>
    <xdr:sp macro="" textlink="">
      <xdr:nvSpPr>
        <xdr:cNvPr id="406" name="テキスト ボックス 405"/>
        <xdr:cNvSpPr txBox="1"/>
      </xdr:nvSpPr>
      <xdr:spPr>
        <a:xfrm>
          <a:off x="15798800" y="603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108479</xdr:rowOff>
    </xdr:from>
    <xdr:to>
      <xdr:col>73</xdr:col>
      <xdr:colOff>44450</xdr:colOff>
      <xdr:row>37</xdr:row>
      <xdr:rowOff>38629</xdr:rowOff>
    </xdr:to>
    <xdr:sp macro="" textlink="">
      <xdr:nvSpPr>
        <xdr:cNvPr id="407" name="楕円 406"/>
        <xdr:cNvSpPr/>
      </xdr:nvSpPr>
      <xdr:spPr>
        <a:xfrm>
          <a:off x="15240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48806</xdr:rowOff>
    </xdr:from>
    <xdr:ext cx="762000" cy="259045"/>
    <xdr:sp macro="" textlink="">
      <xdr:nvSpPr>
        <xdr:cNvPr id="408" name="テキスト ボックス 407"/>
        <xdr:cNvSpPr txBox="1"/>
      </xdr:nvSpPr>
      <xdr:spPr>
        <a:xfrm>
          <a:off x="14909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128588</xdr:rowOff>
    </xdr:from>
    <xdr:to>
      <xdr:col>68</xdr:col>
      <xdr:colOff>203200</xdr:colOff>
      <xdr:row>37</xdr:row>
      <xdr:rowOff>58738</xdr:rowOff>
    </xdr:to>
    <xdr:sp macro="" textlink="">
      <xdr:nvSpPr>
        <xdr:cNvPr id="409" name="楕円 408"/>
        <xdr:cNvSpPr/>
      </xdr:nvSpPr>
      <xdr:spPr>
        <a:xfrm>
          <a:off x="14351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410" name="テキスト ボックス 409"/>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152717</xdr:rowOff>
    </xdr:from>
    <xdr:to>
      <xdr:col>64</xdr:col>
      <xdr:colOff>152400</xdr:colOff>
      <xdr:row>37</xdr:row>
      <xdr:rowOff>82867</xdr:rowOff>
    </xdr:to>
    <xdr:sp macro="" textlink="">
      <xdr:nvSpPr>
        <xdr:cNvPr id="411" name="楕円 410"/>
        <xdr:cNvSpPr/>
      </xdr:nvSpPr>
      <xdr:spPr>
        <a:xfrm>
          <a:off x="13462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93044</xdr:rowOff>
    </xdr:from>
    <xdr:ext cx="762000" cy="259045"/>
    <xdr:sp macro="" textlink="">
      <xdr:nvSpPr>
        <xdr:cNvPr id="412" name="テキスト ボックス 411"/>
        <xdr:cNvSpPr txBox="1"/>
      </xdr:nvSpPr>
      <xdr:spPr>
        <a:xfrm>
          <a:off x="13131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減少傾向にあった将来負担比率は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以降発生していない。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これは計画的な繰上償還による地方債残高の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や北松北部環境組合の施設整備の財源とした既発債残高の減による組合等負担見込額の減</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等により、将来負担額が減少しているためである。なお、平成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年度は定員適正化計画の実施による職員数の適正化により一般会計等職員数は前年度より減少したものの、退職手当負担額は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百万円の増に転じた。</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逓減等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に伴う標準財政規模の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減が生じたものの、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財政調整基金、減債基金及びふるさと納税寄附金の積立による充当可能基金の増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なども要因である。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今後も計画的な繰上償還の実施や定員適正化による職員数の削減</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経常経費の削減を図るなど行財政改革を進め</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財政の健全化に努める。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67691</xdr:rowOff>
    </xdr:from>
    <xdr:to>
      <xdr:col>68</xdr:col>
      <xdr:colOff>152400</xdr:colOff>
      <xdr:row>14</xdr:row>
      <xdr:rowOff>108712</xdr:rowOff>
    </xdr:to>
    <xdr:cxnSp macro="">
      <xdr:nvCxnSpPr>
        <xdr:cNvPr id="444" name="直線コネクタ 443"/>
        <xdr:cNvCxnSpPr/>
      </xdr:nvCxnSpPr>
      <xdr:spPr>
        <a:xfrm flipV="1">
          <a:off x="13512800" y="246799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5"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7" name="フローチャート: 判断 446"/>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8" name="テキスト ボックス 447"/>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141161</xdr:rowOff>
    </xdr:from>
    <xdr:to>
      <xdr:col>73</xdr:col>
      <xdr:colOff>44450</xdr:colOff>
      <xdr:row>15</xdr:row>
      <xdr:rowOff>71311</xdr:rowOff>
    </xdr:to>
    <xdr:sp macro="" textlink="">
      <xdr:nvSpPr>
        <xdr:cNvPr id="449" name="フローチャート: 判断 448"/>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0" name="テキスト ボックス 449"/>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146710</xdr:rowOff>
    </xdr:from>
    <xdr:to>
      <xdr:col>68</xdr:col>
      <xdr:colOff>203200</xdr:colOff>
      <xdr:row>15</xdr:row>
      <xdr:rowOff>76860</xdr:rowOff>
    </xdr:to>
    <xdr:sp macro="" textlink="">
      <xdr:nvSpPr>
        <xdr:cNvPr id="451" name="フローチャート: 判断 450"/>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2" name="テキスト ボックス 451"/>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3" name="フローチャート: 判断 452"/>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4" name="テキスト ボックス 453"/>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16891</xdr:rowOff>
    </xdr:from>
    <xdr:to>
      <xdr:col>68</xdr:col>
      <xdr:colOff>203200</xdr:colOff>
      <xdr:row>14</xdr:row>
      <xdr:rowOff>118491</xdr:rowOff>
    </xdr:to>
    <xdr:sp macro="" textlink="">
      <xdr:nvSpPr>
        <xdr:cNvPr id="460" name="楕円 459"/>
        <xdr:cNvSpPr/>
      </xdr:nvSpPr>
      <xdr:spPr>
        <a:xfrm>
          <a:off x="14351000" y="241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128668</xdr:rowOff>
    </xdr:from>
    <xdr:ext cx="762000" cy="259045"/>
    <xdr:sp macro="" textlink="">
      <xdr:nvSpPr>
        <xdr:cNvPr id="461" name="テキスト ボックス 460"/>
        <xdr:cNvSpPr txBox="1"/>
      </xdr:nvSpPr>
      <xdr:spPr>
        <a:xfrm>
          <a:off x="14020800" y="218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57912</xdr:rowOff>
    </xdr:from>
    <xdr:to>
      <xdr:col>64</xdr:col>
      <xdr:colOff>152400</xdr:colOff>
      <xdr:row>14</xdr:row>
      <xdr:rowOff>159512</xdr:rowOff>
    </xdr:to>
    <xdr:sp macro="" textlink="">
      <xdr:nvSpPr>
        <xdr:cNvPr id="462" name="楕円 461"/>
        <xdr:cNvSpPr/>
      </xdr:nvSpPr>
      <xdr:spPr>
        <a:xfrm>
          <a:off x="13462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169689</xdr:rowOff>
    </xdr:from>
    <xdr:ext cx="762000" cy="259045"/>
    <xdr:sp macro="" textlink="">
      <xdr:nvSpPr>
        <xdr:cNvPr id="463" name="テキスト ボックス 462"/>
        <xdr:cNvSpPr txBox="1"/>
      </xdr:nvSpPr>
      <xdr:spPr>
        <a:xfrm>
          <a:off x="13131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32,116
31,970
235.09
27,338,569
26,818,349
392,394
13,467,401
28,016,477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定員適正化計画を上回る職員数の削減（退職不補充、早期退職促進）等により人件費の抑制が図られている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人事院勧告による給与費の増や</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rPr>
            <a:t>コミュニティ推進事業における集落支援員の増員</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等により、対前年度比</a:t>
          </a:r>
          <a:r>
            <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類似団体と比較すると人件費に係る経常収支比率は低くなっているが、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ゴミ処理業務に係る一部事務組合の負担金といった人件費に準ずる費用を合計した場合の人口一人当たりの歳出決算額は類似団体平均を上回っており、今後はこれらも含めた</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人件費関係経費全体について、抑制していく必要がある。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72136</xdr:rowOff>
    </xdr:from>
    <xdr:to>
      <xdr:col>24</xdr:col>
      <xdr:colOff>25400</xdr:colOff>
      <xdr:row>36</xdr:row>
      <xdr:rowOff>90424</xdr:rowOff>
    </xdr:to>
    <xdr:cxnSp macro="">
      <xdr:nvCxnSpPr>
        <xdr:cNvPr id="64" name="直線コネクタ 63"/>
        <xdr:cNvCxnSpPr/>
      </xdr:nvCxnSpPr>
      <xdr:spPr>
        <a:xfrm>
          <a:off x="3987800" y="62443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36</xdr:row>
      <xdr:rowOff>72136</xdr:rowOff>
    </xdr:to>
    <xdr:cxnSp macro="">
      <xdr:nvCxnSpPr>
        <xdr:cNvPr id="67" name="直線コネクタ 66"/>
        <xdr:cNvCxnSpPr/>
      </xdr:nvCxnSpPr>
      <xdr:spPr>
        <a:xfrm>
          <a:off x="3098800" y="6244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36</xdr:row>
      <xdr:rowOff>90424</xdr:rowOff>
    </xdr:to>
    <xdr:cxnSp macro="">
      <xdr:nvCxnSpPr>
        <xdr:cNvPr id="70" name="直線コネクタ 69"/>
        <xdr:cNvCxnSpPr/>
      </xdr:nvCxnSpPr>
      <xdr:spPr>
        <a:xfrm flipV="1">
          <a:off x="2209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36</xdr:row>
      <xdr:rowOff>136144</xdr:rowOff>
    </xdr:to>
    <xdr:cxnSp macro="">
      <xdr:nvCxnSpPr>
        <xdr:cNvPr id="73" name="直線コネクタ 72"/>
        <xdr:cNvCxnSpPr/>
      </xdr:nvCxnSpPr>
      <xdr:spPr>
        <a:xfrm flipV="1">
          <a:off x="1320800" y="6262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21336</xdr:rowOff>
    </xdr:from>
    <xdr:to>
      <xdr:col>20</xdr:col>
      <xdr:colOff>38100</xdr:colOff>
      <xdr:row>36</xdr:row>
      <xdr:rowOff>122936</xdr:rowOff>
    </xdr:to>
    <xdr:sp macro="" textlink="">
      <xdr:nvSpPr>
        <xdr:cNvPr id="85" name="楕円 84"/>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86" name="テキスト ボックス 85"/>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類似団体平均をやや下回っているものの公共施設等の維持管理経費や各種機器等の保守点検業務経費の増により増加傾向にある。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なかでも、平成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年度はネットワークシステム維持管理経費や</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学校給食の公会計化による賄材料代の増加により、前年度比</a:t>
          </a:r>
          <a:r>
            <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定員適正化に伴</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給与費の削減が進む一方、</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臨時職員</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の増員により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賃金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総額が</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増加傾向となっているため、臨時職員数の適正化と賃金総額の抑制を図っていく必要がある。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維持管理経費や内部管理経費について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徹底した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見直しを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推進し、物件費の抑制に努める。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121557</xdr:rowOff>
    </xdr:to>
    <xdr:cxnSp macro="">
      <xdr:nvCxnSpPr>
        <xdr:cNvPr id="127" name="直線コネクタ 126"/>
        <xdr:cNvCxnSpPr/>
      </xdr:nvCxnSpPr>
      <xdr:spPr>
        <a:xfrm>
          <a:off x="15671800" y="28212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162379</xdr:rowOff>
    </xdr:from>
    <xdr:to>
      <xdr:col>78</xdr:col>
      <xdr:colOff>69850</xdr:colOff>
      <xdr:row>16</xdr:row>
      <xdr:rowOff>78014</xdr:rowOff>
    </xdr:to>
    <xdr:cxnSp macro="">
      <xdr:nvCxnSpPr>
        <xdr:cNvPr id="130" name="直線コネクタ 129"/>
        <xdr:cNvCxnSpPr/>
      </xdr:nvCxnSpPr>
      <xdr:spPr>
        <a:xfrm>
          <a:off x="14782800" y="27341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162379</xdr:rowOff>
    </xdr:from>
    <xdr:to>
      <xdr:col>73</xdr:col>
      <xdr:colOff>180975</xdr:colOff>
      <xdr:row>16</xdr:row>
      <xdr:rowOff>12700</xdr:rowOff>
    </xdr:to>
    <xdr:cxnSp macro="">
      <xdr:nvCxnSpPr>
        <xdr:cNvPr id="133" name="直線コネクタ 132"/>
        <xdr:cNvCxnSpPr/>
      </xdr:nvCxnSpPr>
      <xdr:spPr>
        <a:xfrm flipV="1">
          <a:off x="13893800" y="2734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12700</xdr:rowOff>
    </xdr:to>
    <xdr:cxnSp macro="">
      <xdr:nvCxnSpPr>
        <xdr:cNvPr id="136" name="直線コネクタ 135"/>
        <xdr:cNvCxnSpPr/>
      </xdr:nvCxnSpPr>
      <xdr:spPr>
        <a:xfrm>
          <a:off x="13004800" y="2734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6" name="楕円 145"/>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87284</xdr:rowOff>
    </xdr:from>
    <xdr:ext cx="762000" cy="259045"/>
    <xdr:sp macro="" textlink="">
      <xdr:nvSpPr>
        <xdr:cNvPr id="147" name="物件費該当値テキスト"/>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48" name="楕円 147"/>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49" name="テキスト ボックス 148"/>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111579</xdr:rowOff>
    </xdr:from>
    <xdr:to>
      <xdr:col>74</xdr:col>
      <xdr:colOff>31750</xdr:colOff>
      <xdr:row>16</xdr:row>
      <xdr:rowOff>41729</xdr:rowOff>
    </xdr:to>
    <xdr:sp macro="" textlink="">
      <xdr:nvSpPr>
        <xdr:cNvPr id="150" name="楕円 149"/>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51" name="テキスト ボックス 150"/>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4" name="楕円 153"/>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5" name="テキスト ボックス 154"/>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県平均を下回っており、類似団体と比較しても同水準で推移しているが、年々上昇傾向にあ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年度は対前年度比</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子どものための保育給付事業の増であり、年々増加傾向にあるため、人口減少対策との整合性を図りながら慎重な財政運営を行っていく必要がある。また、</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高齢化や長引く景気低迷などの社会情勢による生活保護費の増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や障害者自立支援給付費等事業の増も要因である。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今後も資格審査等の認定や給付の適正化に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より、年々増加傾向にある扶助費の急激な上昇傾向を抑制するよう努める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58</xdr:row>
      <xdr:rowOff>159657</xdr:rowOff>
    </xdr:to>
    <xdr:cxnSp macro="">
      <xdr:nvCxnSpPr>
        <xdr:cNvPr id="189" name="直線コネクタ 188"/>
        <xdr:cNvCxnSpPr/>
      </xdr:nvCxnSpPr>
      <xdr:spPr>
        <a:xfrm>
          <a:off x="3987800" y="10038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18143</xdr:rowOff>
    </xdr:from>
    <xdr:to>
      <xdr:col>19</xdr:col>
      <xdr:colOff>187325</xdr:colOff>
      <xdr:row>58</xdr:row>
      <xdr:rowOff>94343</xdr:rowOff>
    </xdr:to>
    <xdr:cxnSp macro="">
      <xdr:nvCxnSpPr>
        <xdr:cNvPr id="192" name="直線コネクタ 191"/>
        <xdr:cNvCxnSpPr/>
      </xdr:nvCxnSpPr>
      <xdr:spPr>
        <a:xfrm>
          <a:off x="3098800" y="9962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156935</xdr:rowOff>
    </xdr:from>
    <xdr:to>
      <xdr:col>15</xdr:col>
      <xdr:colOff>98425</xdr:colOff>
      <xdr:row>58</xdr:row>
      <xdr:rowOff>18143</xdr:rowOff>
    </xdr:to>
    <xdr:cxnSp macro="">
      <xdr:nvCxnSpPr>
        <xdr:cNvPr id="195" name="直線コネクタ 194"/>
        <xdr:cNvCxnSpPr/>
      </xdr:nvCxnSpPr>
      <xdr:spPr>
        <a:xfrm>
          <a:off x="2209800" y="9929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156935</xdr:rowOff>
    </xdr:from>
    <xdr:to>
      <xdr:col>11</xdr:col>
      <xdr:colOff>9525</xdr:colOff>
      <xdr:row>57</xdr:row>
      <xdr:rowOff>156935</xdr:rowOff>
    </xdr:to>
    <xdr:cxnSp macro="">
      <xdr:nvCxnSpPr>
        <xdr:cNvPr id="198" name="直線コネクタ 197"/>
        <xdr:cNvCxnSpPr/>
      </xdr:nvCxnSpPr>
      <xdr:spPr>
        <a:xfrm>
          <a:off x="1320800" y="9929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208" name="楕円 207"/>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80934</xdr:rowOff>
    </xdr:from>
    <xdr:ext cx="762000" cy="259045"/>
    <xdr:sp macro="" textlink="">
      <xdr:nvSpPr>
        <xdr:cNvPr id="209" name="扶助費該当値テキスト"/>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10" name="楕円 209"/>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1" name="テキスト ボックス 210"/>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138793</xdr:rowOff>
    </xdr:from>
    <xdr:to>
      <xdr:col>15</xdr:col>
      <xdr:colOff>149225</xdr:colOff>
      <xdr:row>58</xdr:row>
      <xdr:rowOff>68943</xdr:rowOff>
    </xdr:to>
    <xdr:sp macro="" textlink="">
      <xdr:nvSpPr>
        <xdr:cNvPr id="212" name="楕円 211"/>
        <xdr:cNvSpPr/>
      </xdr:nvSpPr>
      <xdr:spPr>
        <a:xfrm>
          <a:off x="3048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53720</xdr:rowOff>
    </xdr:from>
    <xdr:ext cx="762000" cy="259045"/>
    <xdr:sp macro="" textlink="">
      <xdr:nvSpPr>
        <xdr:cNvPr id="213" name="テキスト ボックス 212"/>
        <xdr:cNvSpPr txBox="1"/>
      </xdr:nvSpPr>
      <xdr:spPr>
        <a:xfrm>
          <a:off x="2717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106135</xdr:rowOff>
    </xdr:from>
    <xdr:to>
      <xdr:col>11</xdr:col>
      <xdr:colOff>60325</xdr:colOff>
      <xdr:row>58</xdr:row>
      <xdr:rowOff>36285</xdr:rowOff>
    </xdr:to>
    <xdr:sp macro="" textlink="">
      <xdr:nvSpPr>
        <xdr:cNvPr id="214" name="楕円 213"/>
        <xdr:cNvSpPr/>
      </xdr:nvSpPr>
      <xdr:spPr>
        <a:xfrm>
          <a:off x="2159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21062</xdr:rowOff>
    </xdr:from>
    <xdr:ext cx="762000" cy="259045"/>
    <xdr:sp macro="" textlink="">
      <xdr:nvSpPr>
        <xdr:cNvPr id="215" name="テキスト ボックス 214"/>
        <xdr:cNvSpPr txBox="1"/>
      </xdr:nvSpPr>
      <xdr:spPr>
        <a:xfrm>
          <a:off x="1828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106135</xdr:rowOff>
    </xdr:from>
    <xdr:to>
      <xdr:col>6</xdr:col>
      <xdr:colOff>171450</xdr:colOff>
      <xdr:row>58</xdr:row>
      <xdr:rowOff>36285</xdr:rowOff>
    </xdr:to>
    <xdr:sp macro="" textlink="">
      <xdr:nvSpPr>
        <xdr:cNvPr id="216" name="楕円 215"/>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21062</xdr:rowOff>
    </xdr:from>
    <xdr:ext cx="762000" cy="259045"/>
    <xdr:sp macro="" textlink="">
      <xdr:nvSpPr>
        <xdr:cNvPr id="217" name="テキスト ボックス 216"/>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近年は類似団体</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県平均より低い状況で推移している。経費の内訳としては、国民健康保険</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介護保険等の特別会計への繰出金が主なものである。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年度は介護予防・日常生活支援総合事業の開始に伴う介護保険（事業勘定）の繰出金の増等により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高齢化の進展とともに各医療にかかる給付費が年々増加して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いる。これら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への繰出金については大部分が一般財源で賄われているため、歳入確保や医療費などの抑制を図るとともに、保険料などの適正化による経営の健全化を図り、普通会計の負担額を減らしていく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140063</xdr:rowOff>
    </xdr:from>
    <xdr:to>
      <xdr:col>82</xdr:col>
      <xdr:colOff>107950</xdr:colOff>
      <xdr:row>55</xdr:row>
      <xdr:rowOff>14333</xdr:rowOff>
    </xdr:to>
    <xdr:cxnSp macro="">
      <xdr:nvCxnSpPr>
        <xdr:cNvPr id="252" name="直線コネクタ 251"/>
        <xdr:cNvCxnSpPr/>
      </xdr:nvCxnSpPr>
      <xdr:spPr>
        <a:xfrm>
          <a:off x="15671800" y="939836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140063</xdr:rowOff>
    </xdr:to>
    <xdr:cxnSp macro="">
      <xdr:nvCxnSpPr>
        <xdr:cNvPr id="255" name="直線コネクタ 254"/>
        <xdr:cNvCxnSpPr/>
      </xdr:nvCxnSpPr>
      <xdr:spPr>
        <a:xfrm>
          <a:off x="14782800" y="93853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120469</xdr:rowOff>
    </xdr:from>
    <xdr:to>
      <xdr:col>73</xdr:col>
      <xdr:colOff>180975</xdr:colOff>
      <xdr:row>54</xdr:row>
      <xdr:rowOff>127000</xdr:rowOff>
    </xdr:to>
    <xdr:cxnSp macro="">
      <xdr:nvCxnSpPr>
        <xdr:cNvPr id="258" name="直線コネクタ 257"/>
        <xdr:cNvCxnSpPr/>
      </xdr:nvCxnSpPr>
      <xdr:spPr>
        <a:xfrm>
          <a:off x="13893800" y="93787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113937</xdr:rowOff>
    </xdr:from>
    <xdr:to>
      <xdr:col>69</xdr:col>
      <xdr:colOff>92075</xdr:colOff>
      <xdr:row>54</xdr:row>
      <xdr:rowOff>120469</xdr:rowOff>
    </xdr:to>
    <xdr:cxnSp macro="">
      <xdr:nvCxnSpPr>
        <xdr:cNvPr id="261" name="直線コネクタ 260"/>
        <xdr:cNvCxnSpPr/>
      </xdr:nvCxnSpPr>
      <xdr:spPr>
        <a:xfrm>
          <a:off x="13004800" y="93722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134983</xdr:rowOff>
    </xdr:from>
    <xdr:to>
      <xdr:col>82</xdr:col>
      <xdr:colOff>158750</xdr:colOff>
      <xdr:row>55</xdr:row>
      <xdr:rowOff>65133</xdr:rowOff>
    </xdr:to>
    <xdr:sp macro="" textlink="">
      <xdr:nvSpPr>
        <xdr:cNvPr id="271" name="楕円 270"/>
        <xdr:cNvSpPr/>
      </xdr:nvSpPr>
      <xdr:spPr>
        <a:xfrm>
          <a:off x="164592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151510</xdr:rowOff>
    </xdr:from>
    <xdr:ext cx="762000" cy="259045"/>
    <xdr:sp macro="" textlink="">
      <xdr:nvSpPr>
        <xdr:cNvPr id="272" name="その他該当値テキスト"/>
        <xdr:cNvSpPr txBox="1"/>
      </xdr:nvSpPr>
      <xdr:spPr>
        <a:xfrm>
          <a:off x="16598900" y="923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89263</xdr:rowOff>
    </xdr:from>
    <xdr:to>
      <xdr:col>78</xdr:col>
      <xdr:colOff>120650</xdr:colOff>
      <xdr:row>55</xdr:row>
      <xdr:rowOff>19413</xdr:rowOff>
    </xdr:to>
    <xdr:sp macro="" textlink="">
      <xdr:nvSpPr>
        <xdr:cNvPr id="273" name="楕円 272"/>
        <xdr:cNvSpPr/>
      </xdr:nvSpPr>
      <xdr:spPr>
        <a:xfrm>
          <a:off x="15621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29590</xdr:rowOff>
    </xdr:from>
    <xdr:ext cx="736600" cy="259045"/>
    <xdr:sp macro="" textlink="">
      <xdr:nvSpPr>
        <xdr:cNvPr id="274" name="テキスト ボックス 273"/>
        <xdr:cNvSpPr txBox="1"/>
      </xdr:nvSpPr>
      <xdr:spPr>
        <a:xfrm>
          <a:off x="15290800" y="911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5" name="楕円 274"/>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6" name="テキスト ボックス 275"/>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69669</xdr:rowOff>
    </xdr:from>
    <xdr:to>
      <xdr:col>69</xdr:col>
      <xdr:colOff>142875</xdr:colOff>
      <xdr:row>54</xdr:row>
      <xdr:rowOff>171269</xdr:rowOff>
    </xdr:to>
    <xdr:sp macro="" textlink="">
      <xdr:nvSpPr>
        <xdr:cNvPr id="277" name="楕円 276"/>
        <xdr:cNvSpPr/>
      </xdr:nvSpPr>
      <xdr:spPr>
        <a:xfrm>
          <a:off x="13843000" y="93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9996</xdr:rowOff>
    </xdr:from>
    <xdr:ext cx="762000" cy="259045"/>
    <xdr:sp macro="" textlink="">
      <xdr:nvSpPr>
        <xdr:cNvPr id="278" name="テキスト ボックス 277"/>
        <xdr:cNvSpPr txBox="1"/>
      </xdr:nvSpPr>
      <xdr:spPr>
        <a:xfrm>
          <a:off x="13512800" y="909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63137</xdr:rowOff>
    </xdr:from>
    <xdr:to>
      <xdr:col>65</xdr:col>
      <xdr:colOff>53975</xdr:colOff>
      <xdr:row>54</xdr:row>
      <xdr:rowOff>164737</xdr:rowOff>
    </xdr:to>
    <xdr:sp macro="" textlink="">
      <xdr:nvSpPr>
        <xdr:cNvPr id="279" name="楕円 278"/>
        <xdr:cNvSpPr/>
      </xdr:nvSpPr>
      <xdr:spPr>
        <a:xfrm>
          <a:off x="129540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3464</xdr:rowOff>
    </xdr:from>
    <xdr:ext cx="762000" cy="259045"/>
    <xdr:sp macro="" textlink="">
      <xdr:nvSpPr>
        <xdr:cNvPr id="280" name="テキスト ボックス 279"/>
        <xdr:cNvSpPr txBox="1"/>
      </xdr:nvSpPr>
      <xdr:spPr>
        <a:xfrm>
          <a:off x="12623800" y="909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県平均より高い水準のまま</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推移している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年度は水道事業会計や病院事業会計（平戸市民病院、生月病院）への繰出金の減や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本市と近隣市の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市で構成するごみ・し尿処理を行う一部事務組合（北松北部環境組合）に対する運営負担</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金の減等で</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ポイントの減となったが、本市の場合、一部事務組合及び企業会計への負担金や繰出金が大半を占め、この負担金等には公債費が含まれているため、今後も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同程度の水準で推移すると見込まれる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。引き続き、適正な額の精査に努め、補助費等の抑制を図る必要</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がある。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46990</xdr:rowOff>
    </xdr:to>
    <xdr:cxnSp macro="">
      <xdr:nvCxnSpPr>
        <xdr:cNvPr id="310" name="直線コネクタ 309"/>
        <xdr:cNvCxnSpPr/>
      </xdr:nvCxnSpPr>
      <xdr:spPr>
        <a:xfrm flipV="1">
          <a:off x="15671800" y="63494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46990</xdr:rowOff>
    </xdr:to>
    <xdr:cxnSp macro="">
      <xdr:nvCxnSpPr>
        <xdr:cNvPr id="313" name="直線コネクタ 312"/>
        <xdr:cNvCxnSpPr/>
      </xdr:nvCxnSpPr>
      <xdr:spPr>
        <a:xfrm>
          <a:off x="14782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19558</xdr:rowOff>
    </xdr:to>
    <xdr:cxnSp macro="">
      <xdr:nvCxnSpPr>
        <xdr:cNvPr id="316" name="直線コネクタ 315"/>
        <xdr:cNvCxnSpPr/>
      </xdr:nvCxnSpPr>
      <xdr:spPr>
        <a:xfrm flipV="1">
          <a:off x="13893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28702</xdr:rowOff>
    </xdr:to>
    <xdr:cxnSp macro="">
      <xdr:nvCxnSpPr>
        <xdr:cNvPr id="319" name="直線コネクタ 318"/>
        <xdr:cNvCxnSpPr/>
      </xdr:nvCxnSpPr>
      <xdr:spPr>
        <a:xfrm flipV="1">
          <a:off x="13004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9" name="楕円 328"/>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30"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1" name="楕円 330"/>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2" name="テキスト ボックス 331"/>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3" name="楕円 332"/>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34" name="テキスト ボックス 333"/>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5" name="楕円 334"/>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6" name="テキスト ボックス 335"/>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7" name="楕円 336"/>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8" name="テキスト ボックス 337"/>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平均より高い数値ではあるものの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、任意の繰上償還などにより、発行額を上回る償還を実施しており、年々減少傾向にある。</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年度の大型建設事業の集中による償還が始まったことにより平成</a:t>
          </a:r>
          <a:r>
            <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公債費が上昇した。これまで積極的に活用してきた合併特例事業債の発行可能額が減少していることから、今後は合併特例措置の終了を見据え事業を厳選するとともに、実施計画計上の事業との整合性を図りながら適切な地方債を選択する必要がある。</a:t>
          </a:r>
          <a:endPar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併せて、発行額全体と地方債の元利償還額とのバランスを図りながら、将来を見据えた財政運営を行い、後年度の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公債費の縮減を図るよう努める。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79375</xdr:rowOff>
    </xdr:to>
    <xdr:cxnSp macro="">
      <xdr:nvCxnSpPr>
        <xdr:cNvPr id="370" name="直線コネクタ 369"/>
        <xdr:cNvCxnSpPr/>
      </xdr:nvCxnSpPr>
      <xdr:spPr>
        <a:xfrm flipV="1">
          <a:off x="3987800" y="129362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64135</xdr:rowOff>
    </xdr:from>
    <xdr:to>
      <xdr:col>19</xdr:col>
      <xdr:colOff>187325</xdr:colOff>
      <xdr:row>75</xdr:row>
      <xdr:rowOff>79375</xdr:rowOff>
    </xdr:to>
    <xdr:cxnSp macro="">
      <xdr:nvCxnSpPr>
        <xdr:cNvPr id="373" name="直線コネクタ 372"/>
        <xdr:cNvCxnSpPr/>
      </xdr:nvCxnSpPr>
      <xdr:spPr>
        <a:xfrm>
          <a:off x="3098800" y="129228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64135</xdr:rowOff>
    </xdr:from>
    <xdr:to>
      <xdr:col>15</xdr:col>
      <xdr:colOff>98425</xdr:colOff>
      <xdr:row>75</xdr:row>
      <xdr:rowOff>69850</xdr:rowOff>
    </xdr:to>
    <xdr:cxnSp macro="">
      <xdr:nvCxnSpPr>
        <xdr:cNvPr id="376" name="直線コネクタ 375"/>
        <xdr:cNvCxnSpPr/>
      </xdr:nvCxnSpPr>
      <xdr:spPr>
        <a:xfrm flipV="1">
          <a:off x="2209800" y="129228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43180</xdr:rowOff>
    </xdr:from>
    <xdr:to>
      <xdr:col>11</xdr:col>
      <xdr:colOff>9525</xdr:colOff>
      <xdr:row>75</xdr:row>
      <xdr:rowOff>69850</xdr:rowOff>
    </xdr:to>
    <xdr:cxnSp macro="">
      <xdr:nvCxnSpPr>
        <xdr:cNvPr id="379" name="直線コネクタ 378"/>
        <xdr:cNvCxnSpPr/>
      </xdr:nvCxnSpPr>
      <xdr:spPr>
        <a:xfrm>
          <a:off x="1320800" y="12901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89" name="楕円 388"/>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170197</xdr:rowOff>
    </xdr:from>
    <xdr:ext cx="762000" cy="259045"/>
    <xdr:sp macro="" textlink="">
      <xdr:nvSpPr>
        <xdr:cNvPr id="390" name="公債費該当値テキスト"/>
        <xdr:cNvSpPr txBox="1"/>
      </xdr:nvSpPr>
      <xdr:spPr>
        <a:xfrm>
          <a:off x="4914900" y="1285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28575</xdr:rowOff>
    </xdr:from>
    <xdr:to>
      <xdr:col>20</xdr:col>
      <xdr:colOff>38100</xdr:colOff>
      <xdr:row>75</xdr:row>
      <xdr:rowOff>130175</xdr:rowOff>
    </xdr:to>
    <xdr:sp macro="" textlink="">
      <xdr:nvSpPr>
        <xdr:cNvPr id="391" name="楕円 390"/>
        <xdr:cNvSpPr/>
      </xdr:nvSpPr>
      <xdr:spPr>
        <a:xfrm>
          <a:off x="3937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114952</xdr:rowOff>
    </xdr:from>
    <xdr:ext cx="736600" cy="259045"/>
    <xdr:sp macro="" textlink="">
      <xdr:nvSpPr>
        <xdr:cNvPr id="392" name="テキスト ボックス 391"/>
        <xdr:cNvSpPr txBox="1"/>
      </xdr:nvSpPr>
      <xdr:spPr>
        <a:xfrm>
          <a:off x="3606800" y="12973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xdr:rowOff>
    </xdr:from>
    <xdr:to>
      <xdr:col>15</xdr:col>
      <xdr:colOff>149225</xdr:colOff>
      <xdr:row>75</xdr:row>
      <xdr:rowOff>114935</xdr:rowOff>
    </xdr:to>
    <xdr:sp macro="" textlink="">
      <xdr:nvSpPr>
        <xdr:cNvPr id="393" name="楕円 392"/>
        <xdr:cNvSpPr/>
      </xdr:nvSpPr>
      <xdr:spPr>
        <a:xfrm>
          <a:off x="3048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99713</xdr:rowOff>
    </xdr:from>
    <xdr:ext cx="762000" cy="259045"/>
    <xdr:sp macro="" textlink="">
      <xdr:nvSpPr>
        <xdr:cNvPr id="394" name="テキスト ボックス 393"/>
        <xdr:cNvSpPr txBox="1"/>
      </xdr:nvSpPr>
      <xdr:spPr>
        <a:xfrm>
          <a:off x="2717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5" name="楕円 394"/>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105427</xdr:rowOff>
    </xdr:from>
    <xdr:ext cx="762000" cy="259045"/>
    <xdr:sp macro="" textlink="">
      <xdr:nvSpPr>
        <xdr:cNvPr id="396" name="テキスト ボックス 395"/>
        <xdr:cNvSpPr txBox="1"/>
      </xdr:nvSpPr>
      <xdr:spPr>
        <a:xfrm>
          <a:off x="1828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163830</xdr:rowOff>
    </xdr:from>
    <xdr:to>
      <xdr:col>6</xdr:col>
      <xdr:colOff>171450</xdr:colOff>
      <xdr:row>75</xdr:row>
      <xdr:rowOff>93980</xdr:rowOff>
    </xdr:to>
    <xdr:sp macro="" textlink="">
      <xdr:nvSpPr>
        <xdr:cNvPr id="397" name="楕円 396"/>
        <xdr:cNvSpPr/>
      </xdr:nvSpPr>
      <xdr:spPr>
        <a:xfrm>
          <a:off x="1270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78757</xdr:rowOff>
    </xdr:from>
    <xdr:ext cx="762000" cy="259045"/>
    <xdr:sp macro="" textlink="">
      <xdr:nvSpPr>
        <xdr:cNvPr id="398" name="テキスト ボックス 397"/>
        <xdr:cNvSpPr txBox="1"/>
      </xdr:nvSpPr>
      <xdr:spPr>
        <a:xfrm>
          <a:off x="939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近年は類似団体</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県平均</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を下回り推移しているが、平成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ポイント増加した。要因としては、人件費、扶助費及び物件費の増加に加え、地方交付税の減少によるものである。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市税収入の少ない本市は地方交付税などに依存した財政構造であり、国庫補助、交付税の影響が財政指標に直結している。このため、今後も国の動向を注視しながら</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、事業の点検や見直しなどを行い、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経常的な歳出抑制に努めていく。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157480</xdr:rowOff>
    </xdr:from>
    <xdr:to>
      <xdr:col>82</xdr:col>
      <xdr:colOff>107950</xdr:colOff>
      <xdr:row>77</xdr:row>
      <xdr:rowOff>31750</xdr:rowOff>
    </xdr:to>
    <xdr:cxnSp macro="">
      <xdr:nvCxnSpPr>
        <xdr:cNvPr id="431" name="直線コネクタ 430"/>
        <xdr:cNvCxnSpPr/>
      </xdr:nvCxnSpPr>
      <xdr:spPr>
        <a:xfrm>
          <a:off x="15671800" y="13187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62230</xdr:rowOff>
    </xdr:from>
    <xdr:to>
      <xdr:col>78</xdr:col>
      <xdr:colOff>69850</xdr:colOff>
      <xdr:row>76</xdr:row>
      <xdr:rowOff>157480</xdr:rowOff>
    </xdr:to>
    <xdr:cxnSp macro="">
      <xdr:nvCxnSpPr>
        <xdr:cNvPr id="434" name="直線コネクタ 433"/>
        <xdr:cNvCxnSpPr/>
      </xdr:nvCxnSpPr>
      <xdr:spPr>
        <a:xfrm>
          <a:off x="14782800" y="130924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62230</xdr:rowOff>
    </xdr:from>
    <xdr:to>
      <xdr:col>73</xdr:col>
      <xdr:colOff>180975</xdr:colOff>
      <xdr:row>76</xdr:row>
      <xdr:rowOff>77470</xdr:rowOff>
    </xdr:to>
    <xdr:cxnSp macro="">
      <xdr:nvCxnSpPr>
        <xdr:cNvPr id="437" name="直線コネクタ 436"/>
        <xdr:cNvCxnSpPr/>
      </xdr:nvCxnSpPr>
      <xdr:spPr>
        <a:xfrm flipV="1">
          <a:off x="13893800" y="13092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77470</xdr:rowOff>
    </xdr:from>
    <xdr:to>
      <xdr:col>69</xdr:col>
      <xdr:colOff>92075</xdr:colOff>
      <xdr:row>76</xdr:row>
      <xdr:rowOff>111761</xdr:rowOff>
    </xdr:to>
    <xdr:cxnSp macro="">
      <xdr:nvCxnSpPr>
        <xdr:cNvPr id="440" name="直線コネクタ 439"/>
        <xdr:cNvCxnSpPr/>
      </xdr:nvCxnSpPr>
      <xdr:spPr>
        <a:xfrm flipV="1">
          <a:off x="13004800" y="13107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50" name="楕円 449"/>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168927</xdr:rowOff>
    </xdr:from>
    <xdr:ext cx="762000" cy="259045"/>
    <xdr:sp macro="" textlink="">
      <xdr:nvSpPr>
        <xdr:cNvPr id="451" name="公債費以外該当値テキスト"/>
        <xdr:cNvSpPr txBox="1"/>
      </xdr:nvSpPr>
      <xdr:spPr>
        <a:xfrm>
          <a:off x="16598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106680</xdr:rowOff>
    </xdr:from>
    <xdr:to>
      <xdr:col>78</xdr:col>
      <xdr:colOff>120650</xdr:colOff>
      <xdr:row>77</xdr:row>
      <xdr:rowOff>36830</xdr:rowOff>
    </xdr:to>
    <xdr:sp macro="" textlink="">
      <xdr:nvSpPr>
        <xdr:cNvPr id="452" name="楕円 451"/>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53" name="テキスト ボックス 452"/>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xdr:rowOff>
    </xdr:from>
    <xdr:to>
      <xdr:col>74</xdr:col>
      <xdr:colOff>31750</xdr:colOff>
      <xdr:row>76</xdr:row>
      <xdr:rowOff>113030</xdr:rowOff>
    </xdr:to>
    <xdr:sp macro="" textlink="">
      <xdr:nvSpPr>
        <xdr:cNvPr id="454" name="楕円 453"/>
        <xdr:cNvSpPr/>
      </xdr:nvSpPr>
      <xdr:spPr>
        <a:xfrm>
          <a:off x="14732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123207</xdr:rowOff>
    </xdr:from>
    <xdr:ext cx="762000" cy="259045"/>
    <xdr:sp macro="" textlink="">
      <xdr:nvSpPr>
        <xdr:cNvPr id="455" name="テキスト ボックス 454"/>
        <xdr:cNvSpPr txBox="1"/>
      </xdr:nvSpPr>
      <xdr:spPr>
        <a:xfrm>
          <a:off x="14401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26670</xdr:rowOff>
    </xdr:from>
    <xdr:to>
      <xdr:col>69</xdr:col>
      <xdr:colOff>142875</xdr:colOff>
      <xdr:row>76</xdr:row>
      <xdr:rowOff>128270</xdr:rowOff>
    </xdr:to>
    <xdr:sp macro="" textlink="">
      <xdr:nvSpPr>
        <xdr:cNvPr id="456" name="楕円 455"/>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138447</xdr:rowOff>
    </xdr:from>
    <xdr:ext cx="762000" cy="259045"/>
    <xdr:sp macro="" textlink="">
      <xdr:nvSpPr>
        <xdr:cNvPr id="457" name="テキスト ボックス 456"/>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58" name="楕円 457"/>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1287</xdr:rowOff>
    </xdr:from>
    <xdr:ext cx="762000" cy="259045"/>
    <xdr:sp macro="" textlink="">
      <xdr:nvSpPr>
        <xdr:cNvPr id="459" name="テキスト ボックス 458"/>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88011</xdr:rowOff>
    </xdr:from>
    <xdr:to>
      <xdr:col>29</xdr:col>
      <xdr:colOff>127000</xdr:colOff>
      <xdr:row>16</xdr:row>
      <xdr:rowOff>134823</xdr:rowOff>
    </xdr:to>
    <xdr:cxnSp macro="">
      <xdr:nvCxnSpPr>
        <xdr:cNvPr id="50" name="直線コネクタ 49"/>
        <xdr:cNvCxnSpPr/>
      </xdr:nvCxnSpPr>
      <xdr:spPr bwMode="auto">
        <a:xfrm flipV="1">
          <a:off x="5003800" y="2878836"/>
          <a:ext cx="647700" cy="4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134823</xdr:rowOff>
    </xdr:from>
    <xdr:to>
      <xdr:col>26</xdr:col>
      <xdr:colOff>50800</xdr:colOff>
      <xdr:row>16</xdr:row>
      <xdr:rowOff>150127</xdr:rowOff>
    </xdr:to>
    <xdr:cxnSp macro="">
      <xdr:nvCxnSpPr>
        <xdr:cNvPr id="53" name="直線コネクタ 52"/>
        <xdr:cNvCxnSpPr/>
      </xdr:nvCxnSpPr>
      <xdr:spPr bwMode="auto">
        <a:xfrm flipV="1">
          <a:off x="4305300" y="2925648"/>
          <a:ext cx="698500" cy="15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150127</xdr:rowOff>
    </xdr:from>
    <xdr:to>
      <xdr:col>22</xdr:col>
      <xdr:colOff>114300</xdr:colOff>
      <xdr:row>16</xdr:row>
      <xdr:rowOff>160503</xdr:rowOff>
    </xdr:to>
    <xdr:cxnSp macro="">
      <xdr:nvCxnSpPr>
        <xdr:cNvPr id="56" name="直線コネクタ 55"/>
        <xdr:cNvCxnSpPr/>
      </xdr:nvCxnSpPr>
      <xdr:spPr bwMode="auto">
        <a:xfrm flipV="1">
          <a:off x="3606800" y="2940952"/>
          <a:ext cx="698500" cy="10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160503</xdr:rowOff>
    </xdr:from>
    <xdr:to>
      <xdr:col>18</xdr:col>
      <xdr:colOff>177800</xdr:colOff>
      <xdr:row>17</xdr:row>
      <xdr:rowOff>32029</xdr:rowOff>
    </xdr:to>
    <xdr:cxnSp macro="">
      <xdr:nvCxnSpPr>
        <xdr:cNvPr id="59" name="直線コネクタ 58"/>
        <xdr:cNvCxnSpPr/>
      </xdr:nvCxnSpPr>
      <xdr:spPr bwMode="auto">
        <a:xfrm flipV="1">
          <a:off x="2908300" y="2951328"/>
          <a:ext cx="698500" cy="42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37211</xdr:rowOff>
    </xdr:from>
    <xdr:to>
      <xdr:col>29</xdr:col>
      <xdr:colOff>177800</xdr:colOff>
      <xdr:row>16</xdr:row>
      <xdr:rowOff>138811</xdr:rowOff>
    </xdr:to>
    <xdr:sp macro="" textlink="">
      <xdr:nvSpPr>
        <xdr:cNvPr id="69" name="楕円 68"/>
        <xdr:cNvSpPr/>
      </xdr:nvSpPr>
      <xdr:spPr bwMode="auto">
        <a:xfrm>
          <a:off x="5600700" y="282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53738</xdr:rowOff>
    </xdr:from>
    <xdr:ext cx="762000" cy="259045"/>
    <xdr:sp macro="" textlink="">
      <xdr:nvSpPr>
        <xdr:cNvPr id="70" name="人口1人当たり決算額の推移該当値テキスト130"/>
        <xdr:cNvSpPr txBox="1"/>
      </xdr:nvSpPr>
      <xdr:spPr>
        <a:xfrm>
          <a:off x="5740400" y="267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84023</xdr:rowOff>
    </xdr:from>
    <xdr:to>
      <xdr:col>26</xdr:col>
      <xdr:colOff>101600</xdr:colOff>
      <xdr:row>17</xdr:row>
      <xdr:rowOff>14173</xdr:rowOff>
    </xdr:to>
    <xdr:sp macro="" textlink="">
      <xdr:nvSpPr>
        <xdr:cNvPr id="71" name="楕円 70"/>
        <xdr:cNvSpPr/>
      </xdr:nvSpPr>
      <xdr:spPr bwMode="auto">
        <a:xfrm>
          <a:off x="4953000" y="2874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24350</xdr:rowOff>
    </xdr:from>
    <xdr:ext cx="736600" cy="259045"/>
    <xdr:sp macro="" textlink="">
      <xdr:nvSpPr>
        <xdr:cNvPr id="72" name="テキスト ボックス 71"/>
        <xdr:cNvSpPr txBox="1"/>
      </xdr:nvSpPr>
      <xdr:spPr>
        <a:xfrm>
          <a:off x="4622800" y="26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99327</xdr:rowOff>
    </xdr:from>
    <xdr:to>
      <xdr:col>22</xdr:col>
      <xdr:colOff>165100</xdr:colOff>
      <xdr:row>17</xdr:row>
      <xdr:rowOff>29477</xdr:rowOff>
    </xdr:to>
    <xdr:sp macro="" textlink="">
      <xdr:nvSpPr>
        <xdr:cNvPr id="73" name="楕円 72"/>
        <xdr:cNvSpPr/>
      </xdr:nvSpPr>
      <xdr:spPr bwMode="auto">
        <a:xfrm>
          <a:off x="4254500" y="289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39654</xdr:rowOff>
    </xdr:from>
    <xdr:ext cx="762000" cy="259045"/>
    <xdr:sp macro="" textlink="">
      <xdr:nvSpPr>
        <xdr:cNvPr id="74" name="テキスト ボックス 73"/>
        <xdr:cNvSpPr txBox="1"/>
      </xdr:nvSpPr>
      <xdr:spPr>
        <a:xfrm>
          <a:off x="3924300" y="265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109703</xdr:rowOff>
    </xdr:from>
    <xdr:to>
      <xdr:col>19</xdr:col>
      <xdr:colOff>38100</xdr:colOff>
      <xdr:row>17</xdr:row>
      <xdr:rowOff>39853</xdr:rowOff>
    </xdr:to>
    <xdr:sp macro="" textlink="">
      <xdr:nvSpPr>
        <xdr:cNvPr id="75" name="楕円 74"/>
        <xdr:cNvSpPr/>
      </xdr:nvSpPr>
      <xdr:spPr bwMode="auto">
        <a:xfrm>
          <a:off x="3556000" y="2900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50030</xdr:rowOff>
    </xdr:from>
    <xdr:ext cx="762000" cy="259045"/>
    <xdr:sp macro="" textlink="">
      <xdr:nvSpPr>
        <xdr:cNvPr id="76" name="テキスト ボックス 75"/>
        <xdr:cNvSpPr txBox="1"/>
      </xdr:nvSpPr>
      <xdr:spPr>
        <a:xfrm>
          <a:off x="3225800" y="26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152679</xdr:rowOff>
    </xdr:from>
    <xdr:to>
      <xdr:col>15</xdr:col>
      <xdr:colOff>101600</xdr:colOff>
      <xdr:row>17</xdr:row>
      <xdr:rowOff>82829</xdr:rowOff>
    </xdr:to>
    <xdr:sp macro="" textlink="">
      <xdr:nvSpPr>
        <xdr:cNvPr id="77" name="楕円 76"/>
        <xdr:cNvSpPr/>
      </xdr:nvSpPr>
      <xdr:spPr bwMode="auto">
        <a:xfrm>
          <a:off x="2857500" y="294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93006</xdr:rowOff>
    </xdr:from>
    <xdr:ext cx="762000" cy="259045"/>
    <xdr:sp macro="" textlink="">
      <xdr:nvSpPr>
        <xdr:cNvPr id="78" name="テキスト ボックス 77"/>
        <xdr:cNvSpPr txBox="1"/>
      </xdr:nvSpPr>
      <xdr:spPr>
        <a:xfrm>
          <a:off x="2527300" y="271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267630</xdr:rowOff>
    </xdr:from>
    <xdr:to>
      <xdr:col>29</xdr:col>
      <xdr:colOff>127000</xdr:colOff>
      <xdr:row>37</xdr:row>
      <xdr:rowOff>272399</xdr:rowOff>
    </xdr:to>
    <xdr:cxnSp macro="">
      <xdr:nvCxnSpPr>
        <xdr:cNvPr id="110" name="直線コネクタ 109"/>
        <xdr:cNvCxnSpPr/>
      </xdr:nvCxnSpPr>
      <xdr:spPr bwMode="auto">
        <a:xfrm>
          <a:off x="5003800" y="7392330"/>
          <a:ext cx="647700" cy="4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248382</xdr:rowOff>
    </xdr:from>
    <xdr:to>
      <xdr:col>26</xdr:col>
      <xdr:colOff>50800</xdr:colOff>
      <xdr:row>37</xdr:row>
      <xdr:rowOff>267630</xdr:rowOff>
    </xdr:to>
    <xdr:cxnSp macro="">
      <xdr:nvCxnSpPr>
        <xdr:cNvPr id="113" name="直線コネクタ 112"/>
        <xdr:cNvCxnSpPr/>
      </xdr:nvCxnSpPr>
      <xdr:spPr bwMode="auto">
        <a:xfrm>
          <a:off x="4305300" y="7373082"/>
          <a:ext cx="6985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246763</xdr:rowOff>
    </xdr:from>
    <xdr:to>
      <xdr:col>22</xdr:col>
      <xdr:colOff>114300</xdr:colOff>
      <xdr:row>37</xdr:row>
      <xdr:rowOff>248382</xdr:rowOff>
    </xdr:to>
    <xdr:cxnSp macro="">
      <xdr:nvCxnSpPr>
        <xdr:cNvPr id="116" name="直線コネクタ 115"/>
        <xdr:cNvCxnSpPr/>
      </xdr:nvCxnSpPr>
      <xdr:spPr bwMode="auto">
        <a:xfrm>
          <a:off x="3606800" y="7371463"/>
          <a:ext cx="698500" cy="1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243887</xdr:rowOff>
    </xdr:from>
    <xdr:to>
      <xdr:col>18</xdr:col>
      <xdr:colOff>177800</xdr:colOff>
      <xdr:row>37</xdr:row>
      <xdr:rowOff>246763</xdr:rowOff>
    </xdr:to>
    <xdr:cxnSp macro="">
      <xdr:nvCxnSpPr>
        <xdr:cNvPr id="119" name="直線コネクタ 118"/>
        <xdr:cNvCxnSpPr/>
      </xdr:nvCxnSpPr>
      <xdr:spPr bwMode="auto">
        <a:xfrm>
          <a:off x="2908300" y="7368587"/>
          <a:ext cx="698500" cy="2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221599</xdr:rowOff>
    </xdr:from>
    <xdr:to>
      <xdr:col>29</xdr:col>
      <xdr:colOff>177800</xdr:colOff>
      <xdr:row>37</xdr:row>
      <xdr:rowOff>323199</xdr:rowOff>
    </xdr:to>
    <xdr:sp macro="" textlink="">
      <xdr:nvSpPr>
        <xdr:cNvPr id="129" name="楕円 128"/>
        <xdr:cNvSpPr/>
      </xdr:nvSpPr>
      <xdr:spPr bwMode="auto">
        <a:xfrm>
          <a:off x="5600700" y="734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xdr:cNvSpPr txBox="1"/>
      </xdr:nvSpPr>
      <xdr:spPr>
        <a:xfrm>
          <a:off x="5740400" y="726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216830</xdr:rowOff>
    </xdr:from>
    <xdr:to>
      <xdr:col>26</xdr:col>
      <xdr:colOff>101600</xdr:colOff>
      <xdr:row>37</xdr:row>
      <xdr:rowOff>318430</xdr:rowOff>
    </xdr:to>
    <xdr:sp macro="" textlink="">
      <xdr:nvSpPr>
        <xdr:cNvPr id="131" name="楕円 130"/>
        <xdr:cNvSpPr/>
      </xdr:nvSpPr>
      <xdr:spPr bwMode="auto">
        <a:xfrm>
          <a:off x="4953000" y="734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303207</xdr:rowOff>
    </xdr:from>
    <xdr:ext cx="736600" cy="259045"/>
    <xdr:sp macro="" textlink="">
      <xdr:nvSpPr>
        <xdr:cNvPr id="132" name="テキスト ボックス 131"/>
        <xdr:cNvSpPr txBox="1"/>
      </xdr:nvSpPr>
      <xdr:spPr>
        <a:xfrm>
          <a:off x="4622800" y="7427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197582</xdr:rowOff>
    </xdr:from>
    <xdr:to>
      <xdr:col>22</xdr:col>
      <xdr:colOff>165100</xdr:colOff>
      <xdr:row>37</xdr:row>
      <xdr:rowOff>299182</xdr:rowOff>
    </xdr:to>
    <xdr:sp macro="" textlink="">
      <xdr:nvSpPr>
        <xdr:cNvPr id="133" name="楕円 132"/>
        <xdr:cNvSpPr/>
      </xdr:nvSpPr>
      <xdr:spPr bwMode="auto">
        <a:xfrm>
          <a:off x="4254500" y="7322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283959</xdr:rowOff>
    </xdr:from>
    <xdr:ext cx="762000" cy="259045"/>
    <xdr:sp macro="" textlink="">
      <xdr:nvSpPr>
        <xdr:cNvPr id="134" name="テキスト ボックス 133"/>
        <xdr:cNvSpPr txBox="1"/>
      </xdr:nvSpPr>
      <xdr:spPr>
        <a:xfrm>
          <a:off x="3924300" y="740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195963</xdr:rowOff>
    </xdr:from>
    <xdr:to>
      <xdr:col>19</xdr:col>
      <xdr:colOff>38100</xdr:colOff>
      <xdr:row>37</xdr:row>
      <xdr:rowOff>297563</xdr:rowOff>
    </xdr:to>
    <xdr:sp macro="" textlink="">
      <xdr:nvSpPr>
        <xdr:cNvPr id="135" name="楕円 134"/>
        <xdr:cNvSpPr/>
      </xdr:nvSpPr>
      <xdr:spPr bwMode="auto">
        <a:xfrm>
          <a:off x="3556000" y="7320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282340</xdr:rowOff>
    </xdr:from>
    <xdr:ext cx="762000" cy="259045"/>
    <xdr:sp macro="" textlink="">
      <xdr:nvSpPr>
        <xdr:cNvPr id="136" name="テキスト ボックス 135"/>
        <xdr:cNvSpPr txBox="1"/>
      </xdr:nvSpPr>
      <xdr:spPr>
        <a:xfrm>
          <a:off x="3225800" y="740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193087</xdr:rowOff>
    </xdr:from>
    <xdr:to>
      <xdr:col>15</xdr:col>
      <xdr:colOff>101600</xdr:colOff>
      <xdr:row>37</xdr:row>
      <xdr:rowOff>294687</xdr:rowOff>
    </xdr:to>
    <xdr:sp macro="" textlink="">
      <xdr:nvSpPr>
        <xdr:cNvPr id="137" name="楕円 136"/>
        <xdr:cNvSpPr/>
      </xdr:nvSpPr>
      <xdr:spPr bwMode="auto">
        <a:xfrm>
          <a:off x="2857500" y="731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279464</xdr:rowOff>
    </xdr:from>
    <xdr:ext cx="762000" cy="259045"/>
    <xdr:sp macro="" textlink="">
      <xdr:nvSpPr>
        <xdr:cNvPr id="138" name="テキスト ボックス 137"/>
        <xdr:cNvSpPr txBox="1"/>
      </xdr:nvSpPr>
      <xdr:spPr>
        <a:xfrm>
          <a:off x="2527300" y="740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32,116
31,970
235.09
27,338,569
26,818,349
392,394
13,467,401
28,016,477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123571</xdr:rowOff>
    </xdr:from>
    <xdr:to>
      <xdr:col>24</xdr:col>
      <xdr:colOff>63500</xdr:colOff>
      <xdr:row>33</xdr:row>
      <xdr:rowOff>166129</xdr:rowOff>
    </xdr:to>
    <xdr:cxnSp macro="">
      <xdr:nvCxnSpPr>
        <xdr:cNvPr id="61" name="直線コネクタ 60"/>
        <xdr:cNvCxnSpPr/>
      </xdr:nvCxnSpPr>
      <xdr:spPr>
        <a:xfrm flipV="1">
          <a:off x="3797300" y="5781421"/>
          <a:ext cx="8382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166129</xdr:rowOff>
    </xdr:from>
    <xdr:to>
      <xdr:col>19</xdr:col>
      <xdr:colOff>177800</xdr:colOff>
      <xdr:row>33</xdr:row>
      <xdr:rowOff>171424</xdr:rowOff>
    </xdr:to>
    <xdr:cxnSp macro="">
      <xdr:nvCxnSpPr>
        <xdr:cNvPr id="64" name="直線コネクタ 63"/>
        <xdr:cNvCxnSpPr/>
      </xdr:nvCxnSpPr>
      <xdr:spPr>
        <a:xfrm flipV="1">
          <a:off x="2908300" y="5823979"/>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171424</xdr:rowOff>
    </xdr:from>
    <xdr:to>
      <xdr:col>15</xdr:col>
      <xdr:colOff>50800</xdr:colOff>
      <xdr:row>34</xdr:row>
      <xdr:rowOff>20904</xdr:rowOff>
    </xdr:to>
    <xdr:cxnSp macro="">
      <xdr:nvCxnSpPr>
        <xdr:cNvPr id="67" name="直線コネクタ 66"/>
        <xdr:cNvCxnSpPr/>
      </xdr:nvCxnSpPr>
      <xdr:spPr>
        <a:xfrm flipV="1">
          <a:off x="2019300" y="5829274"/>
          <a:ext cx="889000" cy="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17881</xdr:rowOff>
    </xdr:from>
    <xdr:to>
      <xdr:col>10</xdr:col>
      <xdr:colOff>114300</xdr:colOff>
      <xdr:row>34</xdr:row>
      <xdr:rowOff>20904</xdr:rowOff>
    </xdr:to>
    <xdr:cxnSp macro="">
      <xdr:nvCxnSpPr>
        <xdr:cNvPr id="70" name="直線コネクタ 69"/>
        <xdr:cNvCxnSpPr/>
      </xdr:nvCxnSpPr>
      <xdr:spPr>
        <a:xfrm>
          <a:off x="1130300" y="5847181"/>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72771</xdr:rowOff>
    </xdr:from>
    <xdr:to>
      <xdr:col>24</xdr:col>
      <xdr:colOff>114300</xdr:colOff>
      <xdr:row>34</xdr:row>
      <xdr:rowOff>2921</xdr:rowOff>
    </xdr:to>
    <xdr:sp macro="" textlink="">
      <xdr:nvSpPr>
        <xdr:cNvPr id="80" name="楕円 79"/>
        <xdr:cNvSpPr/>
      </xdr:nvSpPr>
      <xdr:spPr>
        <a:xfrm>
          <a:off x="4584700" y="573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95648</xdr:rowOff>
    </xdr:from>
    <xdr:ext cx="599010" cy="259045"/>
    <xdr:sp macro="" textlink="">
      <xdr:nvSpPr>
        <xdr:cNvPr id="81" name="人件費該当値テキスト"/>
        <xdr:cNvSpPr txBox="1"/>
      </xdr:nvSpPr>
      <xdr:spPr>
        <a:xfrm>
          <a:off x="4686300" y="558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115329</xdr:rowOff>
    </xdr:from>
    <xdr:to>
      <xdr:col>20</xdr:col>
      <xdr:colOff>38100</xdr:colOff>
      <xdr:row>34</xdr:row>
      <xdr:rowOff>45479</xdr:rowOff>
    </xdr:to>
    <xdr:sp macro="" textlink="">
      <xdr:nvSpPr>
        <xdr:cNvPr id="82" name="楕円 81"/>
        <xdr:cNvSpPr/>
      </xdr:nvSpPr>
      <xdr:spPr>
        <a:xfrm>
          <a:off x="3746500" y="577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62006</xdr:rowOff>
    </xdr:from>
    <xdr:ext cx="599010" cy="259045"/>
    <xdr:sp macro="" textlink="">
      <xdr:nvSpPr>
        <xdr:cNvPr id="83" name="テキスト ボックス 82"/>
        <xdr:cNvSpPr txBox="1"/>
      </xdr:nvSpPr>
      <xdr:spPr>
        <a:xfrm>
          <a:off x="3497795" y="554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120624</xdr:rowOff>
    </xdr:from>
    <xdr:to>
      <xdr:col>15</xdr:col>
      <xdr:colOff>101600</xdr:colOff>
      <xdr:row>34</xdr:row>
      <xdr:rowOff>50774</xdr:rowOff>
    </xdr:to>
    <xdr:sp macro="" textlink="">
      <xdr:nvSpPr>
        <xdr:cNvPr id="84" name="楕円 83"/>
        <xdr:cNvSpPr/>
      </xdr:nvSpPr>
      <xdr:spPr>
        <a:xfrm>
          <a:off x="2857500" y="57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67301</xdr:rowOff>
    </xdr:from>
    <xdr:ext cx="599010" cy="259045"/>
    <xdr:sp macro="" textlink="">
      <xdr:nvSpPr>
        <xdr:cNvPr id="85" name="テキスト ボックス 84"/>
        <xdr:cNvSpPr txBox="1"/>
      </xdr:nvSpPr>
      <xdr:spPr>
        <a:xfrm>
          <a:off x="2608795" y="555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141554</xdr:rowOff>
    </xdr:from>
    <xdr:to>
      <xdr:col>10</xdr:col>
      <xdr:colOff>165100</xdr:colOff>
      <xdr:row>34</xdr:row>
      <xdr:rowOff>71704</xdr:rowOff>
    </xdr:to>
    <xdr:sp macro="" textlink="">
      <xdr:nvSpPr>
        <xdr:cNvPr id="86" name="楕円 85"/>
        <xdr:cNvSpPr/>
      </xdr:nvSpPr>
      <xdr:spPr>
        <a:xfrm>
          <a:off x="1968500" y="57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88231</xdr:rowOff>
    </xdr:from>
    <xdr:ext cx="534377" cy="259045"/>
    <xdr:sp macro="" textlink="">
      <xdr:nvSpPr>
        <xdr:cNvPr id="87" name="テキスト ボックス 86"/>
        <xdr:cNvSpPr txBox="1"/>
      </xdr:nvSpPr>
      <xdr:spPr>
        <a:xfrm>
          <a:off x="1752111" y="557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138531</xdr:rowOff>
    </xdr:from>
    <xdr:to>
      <xdr:col>6</xdr:col>
      <xdr:colOff>38100</xdr:colOff>
      <xdr:row>34</xdr:row>
      <xdr:rowOff>68681</xdr:rowOff>
    </xdr:to>
    <xdr:sp macro="" textlink="">
      <xdr:nvSpPr>
        <xdr:cNvPr id="88" name="楕円 87"/>
        <xdr:cNvSpPr/>
      </xdr:nvSpPr>
      <xdr:spPr>
        <a:xfrm>
          <a:off x="1079500" y="57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85208</xdr:rowOff>
    </xdr:from>
    <xdr:ext cx="534377" cy="259045"/>
    <xdr:sp macro="" textlink="">
      <xdr:nvSpPr>
        <xdr:cNvPr id="89" name="テキスト ボックス 88"/>
        <xdr:cNvSpPr txBox="1"/>
      </xdr:nvSpPr>
      <xdr:spPr>
        <a:xfrm>
          <a:off x="863111" y="557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157620</xdr:rowOff>
    </xdr:from>
    <xdr:to>
      <xdr:col>24</xdr:col>
      <xdr:colOff>63500</xdr:colOff>
      <xdr:row>54</xdr:row>
      <xdr:rowOff>32258</xdr:rowOff>
    </xdr:to>
    <xdr:cxnSp macro="">
      <xdr:nvCxnSpPr>
        <xdr:cNvPr id="119" name="直線コネクタ 118"/>
        <xdr:cNvCxnSpPr/>
      </xdr:nvCxnSpPr>
      <xdr:spPr>
        <a:xfrm flipV="1">
          <a:off x="3797300" y="9244470"/>
          <a:ext cx="838200" cy="4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91224</xdr:rowOff>
    </xdr:from>
    <xdr:to>
      <xdr:col>19</xdr:col>
      <xdr:colOff>177800</xdr:colOff>
      <xdr:row>54</xdr:row>
      <xdr:rowOff>32258</xdr:rowOff>
    </xdr:to>
    <xdr:cxnSp macro="">
      <xdr:nvCxnSpPr>
        <xdr:cNvPr id="122" name="直線コネクタ 121"/>
        <xdr:cNvCxnSpPr/>
      </xdr:nvCxnSpPr>
      <xdr:spPr>
        <a:xfrm>
          <a:off x="2908300" y="9178074"/>
          <a:ext cx="889000" cy="1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91224</xdr:rowOff>
    </xdr:from>
    <xdr:to>
      <xdr:col>15</xdr:col>
      <xdr:colOff>50800</xdr:colOff>
      <xdr:row>55</xdr:row>
      <xdr:rowOff>80251</xdr:rowOff>
    </xdr:to>
    <xdr:cxnSp macro="">
      <xdr:nvCxnSpPr>
        <xdr:cNvPr id="125" name="直線コネクタ 124"/>
        <xdr:cNvCxnSpPr/>
      </xdr:nvCxnSpPr>
      <xdr:spPr>
        <a:xfrm flipV="1">
          <a:off x="2019300" y="9178074"/>
          <a:ext cx="889000" cy="3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80251</xdr:rowOff>
    </xdr:from>
    <xdr:to>
      <xdr:col>10</xdr:col>
      <xdr:colOff>114300</xdr:colOff>
      <xdr:row>56</xdr:row>
      <xdr:rowOff>43752</xdr:rowOff>
    </xdr:to>
    <xdr:cxnSp macro="">
      <xdr:nvCxnSpPr>
        <xdr:cNvPr id="128" name="直線コネクタ 127"/>
        <xdr:cNvCxnSpPr/>
      </xdr:nvCxnSpPr>
      <xdr:spPr>
        <a:xfrm flipV="1">
          <a:off x="1130300" y="9510001"/>
          <a:ext cx="889000" cy="13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106820</xdr:rowOff>
    </xdr:from>
    <xdr:to>
      <xdr:col>24</xdr:col>
      <xdr:colOff>114300</xdr:colOff>
      <xdr:row>54</xdr:row>
      <xdr:rowOff>36970</xdr:rowOff>
    </xdr:to>
    <xdr:sp macro="" textlink="">
      <xdr:nvSpPr>
        <xdr:cNvPr id="138" name="楕円 137"/>
        <xdr:cNvSpPr/>
      </xdr:nvSpPr>
      <xdr:spPr>
        <a:xfrm>
          <a:off x="4584700" y="91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129697</xdr:rowOff>
    </xdr:from>
    <xdr:ext cx="599010" cy="259045"/>
    <xdr:sp macro="" textlink="">
      <xdr:nvSpPr>
        <xdr:cNvPr id="139" name="物件費該当値テキスト"/>
        <xdr:cNvSpPr txBox="1"/>
      </xdr:nvSpPr>
      <xdr:spPr>
        <a:xfrm>
          <a:off x="4686300" y="904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152908</xdr:rowOff>
    </xdr:from>
    <xdr:to>
      <xdr:col>20</xdr:col>
      <xdr:colOff>38100</xdr:colOff>
      <xdr:row>54</xdr:row>
      <xdr:rowOff>83058</xdr:rowOff>
    </xdr:to>
    <xdr:sp macro="" textlink="">
      <xdr:nvSpPr>
        <xdr:cNvPr id="140" name="楕円 139"/>
        <xdr:cNvSpPr/>
      </xdr:nvSpPr>
      <xdr:spPr>
        <a:xfrm>
          <a:off x="3746500" y="923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99585</xdr:rowOff>
    </xdr:from>
    <xdr:ext cx="534377" cy="259045"/>
    <xdr:sp macro="" textlink="">
      <xdr:nvSpPr>
        <xdr:cNvPr id="141" name="テキスト ボックス 140"/>
        <xdr:cNvSpPr txBox="1"/>
      </xdr:nvSpPr>
      <xdr:spPr>
        <a:xfrm>
          <a:off x="3530111" y="901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40424</xdr:rowOff>
    </xdr:from>
    <xdr:to>
      <xdr:col>15</xdr:col>
      <xdr:colOff>101600</xdr:colOff>
      <xdr:row>53</xdr:row>
      <xdr:rowOff>142024</xdr:rowOff>
    </xdr:to>
    <xdr:sp macro="" textlink="">
      <xdr:nvSpPr>
        <xdr:cNvPr id="142" name="楕円 141"/>
        <xdr:cNvSpPr/>
      </xdr:nvSpPr>
      <xdr:spPr>
        <a:xfrm>
          <a:off x="2857500" y="912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158551</xdr:rowOff>
    </xdr:from>
    <xdr:ext cx="599010" cy="259045"/>
    <xdr:sp macro="" textlink="">
      <xdr:nvSpPr>
        <xdr:cNvPr id="143" name="テキスト ボックス 142"/>
        <xdr:cNvSpPr txBox="1"/>
      </xdr:nvSpPr>
      <xdr:spPr>
        <a:xfrm>
          <a:off x="2608795" y="890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29451</xdr:rowOff>
    </xdr:from>
    <xdr:to>
      <xdr:col>10</xdr:col>
      <xdr:colOff>165100</xdr:colOff>
      <xdr:row>55</xdr:row>
      <xdr:rowOff>131051</xdr:rowOff>
    </xdr:to>
    <xdr:sp macro="" textlink="">
      <xdr:nvSpPr>
        <xdr:cNvPr id="144" name="楕円 143"/>
        <xdr:cNvSpPr/>
      </xdr:nvSpPr>
      <xdr:spPr>
        <a:xfrm>
          <a:off x="1968500" y="945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147578</xdr:rowOff>
    </xdr:from>
    <xdr:ext cx="534377" cy="259045"/>
    <xdr:sp macro="" textlink="">
      <xdr:nvSpPr>
        <xdr:cNvPr id="145" name="テキスト ボックス 144"/>
        <xdr:cNvSpPr txBox="1"/>
      </xdr:nvSpPr>
      <xdr:spPr>
        <a:xfrm>
          <a:off x="1752111" y="92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164402</xdr:rowOff>
    </xdr:from>
    <xdr:to>
      <xdr:col>6</xdr:col>
      <xdr:colOff>38100</xdr:colOff>
      <xdr:row>56</xdr:row>
      <xdr:rowOff>94552</xdr:rowOff>
    </xdr:to>
    <xdr:sp macro="" textlink="">
      <xdr:nvSpPr>
        <xdr:cNvPr id="146" name="楕円 145"/>
        <xdr:cNvSpPr/>
      </xdr:nvSpPr>
      <xdr:spPr>
        <a:xfrm>
          <a:off x="1079500" y="959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111079</xdr:rowOff>
    </xdr:from>
    <xdr:ext cx="534377" cy="259045"/>
    <xdr:sp macro="" textlink="">
      <xdr:nvSpPr>
        <xdr:cNvPr id="147" name="テキスト ボックス 146"/>
        <xdr:cNvSpPr txBox="1"/>
      </xdr:nvSpPr>
      <xdr:spPr>
        <a:xfrm>
          <a:off x="863111" y="93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48070</xdr:rowOff>
    </xdr:from>
    <xdr:to>
      <xdr:col>24</xdr:col>
      <xdr:colOff>63500</xdr:colOff>
      <xdr:row>78</xdr:row>
      <xdr:rowOff>65024</xdr:rowOff>
    </xdr:to>
    <xdr:cxnSp macro="">
      <xdr:nvCxnSpPr>
        <xdr:cNvPr id="176" name="直線コネクタ 175"/>
        <xdr:cNvCxnSpPr/>
      </xdr:nvCxnSpPr>
      <xdr:spPr>
        <a:xfrm flipV="1">
          <a:off x="3797300" y="13421170"/>
          <a:ext cx="8382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65024</xdr:rowOff>
    </xdr:from>
    <xdr:to>
      <xdr:col>19</xdr:col>
      <xdr:colOff>177800</xdr:colOff>
      <xdr:row>78</xdr:row>
      <xdr:rowOff>90399</xdr:rowOff>
    </xdr:to>
    <xdr:cxnSp macro="">
      <xdr:nvCxnSpPr>
        <xdr:cNvPr id="179" name="直線コネクタ 178"/>
        <xdr:cNvCxnSpPr/>
      </xdr:nvCxnSpPr>
      <xdr:spPr>
        <a:xfrm flipV="1">
          <a:off x="2908300" y="13438124"/>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90399</xdr:rowOff>
    </xdr:from>
    <xdr:to>
      <xdr:col>15</xdr:col>
      <xdr:colOff>50800</xdr:colOff>
      <xdr:row>78</xdr:row>
      <xdr:rowOff>105639</xdr:rowOff>
    </xdr:to>
    <xdr:cxnSp macro="">
      <xdr:nvCxnSpPr>
        <xdr:cNvPr id="182" name="直線コネクタ 181"/>
        <xdr:cNvCxnSpPr/>
      </xdr:nvCxnSpPr>
      <xdr:spPr>
        <a:xfrm flipV="1">
          <a:off x="2019300" y="1346349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105639</xdr:rowOff>
    </xdr:from>
    <xdr:to>
      <xdr:col>10</xdr:col>
      <xdr:colOff>114300</xdr:colOff>
      <xdr:row>78</xdr:row>
      <xdr:rowOff>106077</xdr:rowOff>
    </xdr:to>
    <xdr:cxnSp macro="">
      <xdr:nvCxnSpPr>
        <xdr:cNvPr id="185" name="直線コネクタ 184"/>
        <xdr:cNvCxnSpPr/>
      </xdr:nvCxnSpPr>
      <xdr:spPr>
        <a:xfrm flipV="1">
          <a:off x="1130300" y="13478739"/>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168720</xdr:rowOff>
    </xdr:from>
    <xdr:to>
      <xdr:col>24</xdr:col>
      <xdr:colOff>114300</xdr:colOff>
      <xdr:row>78</xdr:row>
      <xdr:rowOff>98870</xdr:rowOff>
    </xdr:to>
    <xdr:sp macro="" textlink="">
      <xdr:nvSpPr>
        <xdr:cNvPr id="195" name="楕円 194"/>
        <xdr:cNvSpPr/>
      </xdr:nvSpPr>
      <xdr:spPr>
        <a:xfrm>
          <a:off x="4584700" y="133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20147</xdr:rowOff>
    </xdr:from>
    <xdr:ext cx="469744" cy="259045"/>
    <xdr:sp macro="" textlink="">
      <xdr:nvSpPr>
        <xdr:cNvPr id="196" name="維持補修費該当値テキスト"/>
        <xdr:cNvSpPr txBox="1"/>
      </xdr:nvSpPr>
      <xdr:spPr>
        <a:xfrm>
          <a:off x="4686300" y="132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14224</xdr:rowOff>
    </xdr:from>
    <xdr:to>
      <xdr:col>20</xdr:col>
      <xdr:colOff>38100</xdr:colOff>
      <xdr:row>78</xdr:row>
      <xdr:rowOff>115824</xdr:rowOff>
    </xdr:to>
    <xdr:sp macro="" textlink="">
      <xdr:nvSpPr>
        <xdr:cNvPr id="197" name="楕円 196"/>
        <xdr:cNvSpPr/>
      </xdr:nvSpPr>
      <xdr:spPr>
        <a:xfrm>
          <a:off x="3746500" y="133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132351</xdr:rowOff>
    </xdr:from>
    <xdr:ext cx="469744" cy="259045"/>
    <xdr:sp macro="" textlink="">
      <xdr:nvSpPr>
        <xdr:cNvPr id="198" name="テキスト ボックス 197"/>
        <xdr:cNvSpPr txBox="1"/>
      </xdr:nvSpPr>
      <xdr:spPr>
        <a:xfrm>
          <a:off x="3562428" y="1316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39599</xdr:rowOff>
    </xdr:from>
    <xdr:to>
      <xdr:col>15</xdr:col>
      <xdr:colOff>101600</xdr:colOff>
      <xdr:row>78</xdr:row>
      <xdr:rowOff>141199</xdr:rowOff>
    </xdr:to>
    <xdr:sp macro="" textlink="">
      <xdr:nvSpPr>
        <xdr:cNvPr id="199" name="楕円 198"/>
        <xdr:cNvSpPr/>
      </xdr:nvSpPr>
      <xdr:spPr>
        <a:xfrm>
          <a:off x="2857500" y="1341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157726</xdr:rowOff>
    </xdr:from>
    <xdr:ext cx="469744" cy="259045"/>
    <xdr:sp macro="" textlink="">
      <xdr:nvSpPr>
        <xdr:cNvPr id="200" name="テキスト ボックス 199"/>
        <xdr:cNvSpPr txBox="1"/>
      </xdr:nvSpPr>
      <xdr:spPr>
        <a:xfrm>
          <a:off x="2673428" y="1318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54839</xdr:rowOff>
    </xdr:from>
    <xdr:to>
      <xdr:col>10</xdr:col>
      <xdr:colOff>165100</xdr:colOff>
      <xdr:row>78</xdr:row>
      <xdr:rowOff>156439</xdr:rowOff>
    </xdr:to>
    <xdr:sp macro="" textlink="">
      <xdr:nvSpPr>
        <xdr:cNvPr id="201" name="楕円 200"/>
        <xdr:cNvSpPr/>
      </xdr:nvSpPr>
      <xdr:spPr>
        <a:xfrm>
          <a:off x="1968500" y="134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147566</xdr:rowOff>
    </xdr:from>
    <xdr:ext cx="469744" cy="259045"/>
    <xdr:sp macro="" textlink="">
      <xdr:nvSpPr>
        <xdr:cNvPr id="202" name="テキスト ボックス 201"/>
        <xdr:cNvSpPr txBox="1"/>
      </xdr:nvSpPr>
      <xdr:spPr>
        <a:xfrm>
          <a:off x="1784428" y="1352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55277</xdr:rowOff>
    </xdr:from>
    <xdr:to>
      <xdr:col>6</xdr:col>
      <xdr:colOff>38100</xdr:colOff>
      <xdr:row>78</xdr:row>
      <xdr:rowOff>156877</xdr:rowOff>
    </xdr:to>
    <xdr:sp macro="" textlink="">
      <xdr:nvSpPr>
        <xdr:cNvPr id="203" name="楕円 202"/>
        <xdr:cNvSpPr/>
      </xdr:nvSpPr>
      <xdr:spPr>
        <a:xfrm>
          <a:off x="1079500" y="134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148004</xdr:rowOff>
    </xdr:from>
    <xdr:ext cx="469744" cy="259045"/>
    <xdr:sp macro="" textlink="">
      <xdr:nvSpPr>
        <xdr:cNvPr id="204" name="テキスト ボックス 203"/>
        <xdr:cNvSpPr txBox="1"/>
      </xdr:nvSpPr>
      <xdr:spPr>
        <a:xfrm>
          <a:off x="895428" y="1352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116611</xdr:rowOff>
    </xdr:from>
    <xdr:to>
      <xdr:col>24</xdr:col>
      <xdr:colOff>63500</xdr:colOff>
      <xdr:row>94</xdr:row>
      <xdr:rowOff>20613</xdr:rowOff>
    </xdr:to>
    <xdr:cxnSp macro="">
      <xdr:nvCxnSpPr>
        <xdr:cNvPr id="234" name="直線コネクタ 233"/>
        <xdr:cNvCxnSpPr/>
      </xdr:nvCxnSpPr>
      <xdr:spPr>
        <a:xfrm flipV="1">
          <a:off x="3797300" y="16061461"/>
          <a:ext cx="838200" cy="7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20613</xdr:rowOff>
    </xdr:from>
    <xdr:to>
      <xdr:col>19</xdr:col>
      <xdr:colOff>177800</xdr:colOff>
      <xdr:row>95</xdr:row>
      <xdr:rowOff>4978</xdr:rowOff>
    </xdr:to>
    <xdr:cxnSp macro="">
      <xdr:nvCxnSpPr>
        <xdr:cNvPr id="237" name="直線コネクタ 236"/>
        <xdr:cNvCxnSpPr/>
      </xdr:nvCxnSpPr>
      <xdr:spPr>
        <a:xfrm flipV="1">
          <a:off x="2908300" y="16136913"/>
          <a:ext cx="889000" cy="15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4978</xdr:rowOff>
    </xdr:from>
    <xdr:to>
      <xdr:col>15</xdr:col>
      <xdr:colOff>50800</xdr:colOff>
      <xdr:row>95</xdr:row>
      <xdr:rowOff>39954</xdr:rowOff>
    </xdr:to>
    <xdr:cxnSp macro="">
      <xdr:nvCxnSpPr>
        <xdr:cNvPr id="240" name="直線コネクタ 239"/>
        <xdr:cNvCxnSpPr/>
      </xdr:nvCxnSpPr>
      <xdr:spPr>
        <a:xfrm flipV="1">
          <a:off x="2019300" y="16292728"/>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39954</xdr:rowOff>
    </xdr:from>
    <xdr:to>
      <xdr:col>10</xdr:col>
      <xdr:colOff>114300</xdr:colOff>
      <xdr:row>95</xdr:row>
      <xdr:rowOff>133452</xdr:rowOff>
    </xdr:to>
    <xdr:cxnSp macro="">
      <xdr:nvCxnSpPr>
        <xdr:cNvPr id="243" name="直線コネクタ 242"/>
        <xdr:cNvCxnSpPr/>
      </xdr:nvCxnSpPr>
      <xdr:spPr>
        <a:xfrm flipV="1">
          <a:off x="1130300" y="16327704"/>
          <a:ext cx="889000" cy="9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65811</xdr:rowOff>
    </xdr:from>
    <xdr:to>
      <xdr:col>24</xdr:col>
      <xdr:colOff>114300</xdr:colOff>
      <xdr:row>93</xdr:row>
      <xdr:rowOff>167411</xdr:rowOff>
    </xdr:to>
    <xdr:sp macro="" textlink="">
      <xdr:nvSpPr>
        <xdr:cNvPr id="253" name="楕円 252"/>
        <xdr:cNvSpPr/>
      </xdr:nvSpPr>
      <xdr:spPr>
        <a:xfrm>
          <a:off x="4584700" y="160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88688</xdr:rowOff>
    </xdr:from>
    <xdr:ext cx="599010" cy="259045"/>
    <xdr:sp macro="" textlink="">
      <xdr:nvSpPr>
        <xdr:cNvPr id="254" name="扶助費該当値テキスト"/>
        <xdr:cNvSpPr txBox="1"/>
      </xdr:nvSpPr>
      <xdr:spPr>
        <a:xfrm>
          <a:off x="4686300" y="1586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141263</xdr:rowOff>
    </xdr:from>
    <xdr:to>
      <xdr:col>20</xdr:col>
      <xdr:colOff>38100</xdr:colOff>
      <xdr:row>94</xdr:row>
      <xdr:rowOff>71413</xdr:rowOff>
    </xdr:to>
    <xdr:sp macro="" textlink="">
      <xdr:nvSpPr>
        <xdr:cNvPr id="255" name="楕円 254"/>
        <xdr:cNvSpPr/>
      </xdr:nvSpPr>
      <xdr:spPr>
        <a:xfrm>
          <a:off x="3746500" y="1608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87940</xdr:rowOff>
    </xdr:from>
    <xdr:ext cx="599010" cy="259045"/>
    <xdr:sp macro="" textlink="">
      <xdr:nvSpPr>
        <xdr:cNvPr id="256" name="テキスト ボックス 255"/>
        <xdr:cNvSpPr txBox="1"/>
      </xdr:nvSpPr>
      <xdr:spPr>
        <a:xfrm>
          <a:off x="3497795" y="1586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125628</xdr:rowOff>
    </xdr:from>
    <xdr:to>
      <xdr:col>15</xdr:col>
      <xdr:colOff>101600</xdr:colOff>
      <xdr:row>95</xdr:row>
      <xdr:rowOff>55778</xdr:rowOff>
    </xdr:to>
    <xdr:sp macro="" textlink="">
      <xdr:nvSpPr>
        <xdr:cNvPr id="257" name="楕円 256"/>
        <xdr:cNvSpPr/>
      </xdr:nvSpPr>
      <xdr:spPr>
        <a:xfrm>
          <a:off x="2857500" y="162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72305</xdr:rowOff>
    </xdr:from>
    <xdr:ext cx="599010" cy="259045"/>
    <xdr:sp macro="" textlink="">
      <xdr:nvSpPr>
        <xdr:cNvPr id="258" name="テキスト ボックス 257"/>
        <xdr:cNvSpPr txBox="1"/>
      </xdr:nvSpPr>
      <xdr:spPr>
        <a:xfrm>
          <a:off x="2608795" y="1601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160604</xdr:rowOff>
    </xdr:from>
    <xdr:to>
      <xdr:col>10</xdr:col>
      <xdr:colOff>165100</xdr:colOff>
      <xdr:row>95</xdr:row>
      <xdr:rowOff>90754</xdr:rowOff>
    </xdr:to>
    <xdr:sp macro="" textlink="">
      <xdr:nvSpPr>
        <xdr:cNvPr id="259" name="楕円 258"/>
        <xdr:cNvSpPr/>
      </xdr:nvSpPr>
      <xdr:spPr>
        <a:xfrm>
          <a:off x="1968500" y="162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107281</xdr:rowOff>
    </xdr:from>
    <xdr:ext cx="599010" cy="259045"/>
    <xdr:sp macro="" textlink="">
      <xdr:nvSpPr>
        <xdr:cNvPr id="260" name="テキスト ボックス 259"/>
        <xdr:cNvSpPr txBox="1"/>
      </xdr:nvSpPr>
      <xdr:spPr>
        <a:xfrm>
          <a:off x="1719795" y="1605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82652</xdr:rowOff>
    </xdr:from>
    <xdr:to>
      <xdr:col>6</xdr:col>
      <xdr:colOff>38100</xdr:colOff>
      <xdr:row>96</xdr:row>
      <xdr:rowOff>12802</xdr:rowOff>
    </xdr:to>
    <xdr:sp macro="" textlink="">
      <xdr:nvSpPr>
        <xdr:cNvPr id="261" name="楕円 260"/>
        <xdr:cNvSpPr/>
      </xdr:nvSpPr>
      <xdr:spPr>
        <a:xfrm>
          <a:off x="1079500" y="1637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29329</xdr:rowOff>
    </xdr:from>
    <xdr:ext cx="599010" cy="259045"/>
    <xdr:sp macro="" textlink="">
      <xdr:nvSpPr>
        <xdr:cNvPr id="262" name="テキスト ボックス 261"/>
        <xdr:cNvSpPr txBox="1"/>
      </xdr:nvSpPr>
      <xdr:spPr>
        <a:xfrm>
          <a:off x="830795" y="1614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164297</xdr:rowOff>
    </xdr:from>
    <xdr:to>
      <xdr:col>55</xdr:col>
      <xdr:colOff>0</xdr:colOff>
      <xdr:row>35</xdr:row>
      <xdr:rowOff>42751</xdr:rowOff>
    </xdr:to>
    <xdr:cxnSp macro="">
      <xdr:nvCxnSpPr>
        <xdr:cNvPr id="291" name="直線コネクタ 290"/>
        <xdr:cNvCxnSpPr/>
      </xdr:nvCxnSpPr>
      <xdr:spPr>
        <a:xfrm flipV="1">
          <a:off x="9639300" y="5993597"/>
          <a:ext cx="838200" cy="4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150056</xdr:rowOff>
    </xdr:from>
    <xdr:to>
      <xdr:col>50</xdr:col>
      <xdr:colOff>114300</xdr:colOff>
      <xdr:row>35</xdr:row>
      <xdr:rowOff>42751</xdr:rowOff>
    </xdr:to>
    <xdr:cxnSp macro="">
      <xdr:nvCxnSpPr>
        <xdr:cNvPr id="294" name="直線コネクタ 293"/>
        <xdr:cNvCxnSpPr/>
      </xdr:nvCxnSpPr>
      <xdr:spPr>
        <a:xfrm>
          <a:off x="8750300" y="5979356"/>
          <a:ext cx="889000" cy="6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150056</xdr:rowOff>
    </xdr:from>
    <xdr:to>
      <xdr:col>45</xdr:col>
      <xdr:colOff>177800</xdr:colOff>
      <xdr:row>35</xdr:row>
      <xdr:rowOff>42484</xdr:rowOff>
    </xdr:to>
    <xdr:cxnSp macro="">
      <xdr:nvCxnSpPr>
        <xdr:cNvPr id="297" name="直線コネクタ 296"/>
        <xdr:cNvCxnSpPr/>
      </xdr:nvCxnSpPr>
      <xdr:spPr>
        <a:xfrm flipV="1">
          <a:off x="7861300" y="5979356"/>
          <a:ext cx="889000" cy="6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42484</xdr:rowOff>
    </xdr:from>
    <xdr:to>
      <xdr:col>41</xdr:col>
      <xdr:colOff>50800</xdr:colOff>
      <xdr:row>35</xdr:row>
      <xdr:rowOff>93119</xdr:rowOff>
    </xdr:to>
    <xdr:cxnSp macro="">
      <xdr:nvCxnSpPr>
        <xdr:cNvPr id="300" name="直線コネクタ 299"/>
        <xdr:cNvCxnSpPr/>
      </xdr:nvCxnSpPr>
      <xdr:spPr>
        <a:xfrm flipV="1">
          <a:off x="6972300" y="6043234"/>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113497</xdr:rowOff>
    </xdr:from>
    <xdr:to>
      <xdr:col>55</xdr:col>
      <xdr:colOff>50800</xdr:colOff>
      <xdr:row>35</xdr:row>
      <xdr:rowOff>43647</xdr:rowOff>
    </xdr:to>
    <xdr:sp macro="" textlink="">
      <xdr:nvSpPr>
        <xdr:cNvPr id="310" name="楕円 309"/>
        <xdr:cNvSpPr/>
      </xdr:nvSpPr>
      <xdr:spPr>
        <a:xfrm>
          <a:off x="10426700" y="594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136374</xdr:rowOff>
    </xdr:from>
    <xdr:ext cx="534377" cy="259045"/>
    <xdr:sp macro="" textlink="">
      <xdr:nvSpPr>
        <xdr:cNvPr id="311" name="補助費等該当値テキスト"/>
        <xdr:cNvSpPr txBox="1"/>
      </xdr:nvSpPr>
      <xdr:spPr>
        <a:xfrm>
          <a:off x="10528300" y="579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163401</xdr:rowOff>
    </xdr:from>
    <xdr:to>
      <xdr:col>50</xdr:col>
      <xdr:colOff>165100</xdr:colOff>
      <xdr:row>35</xdr:row>
      <xdr:rowOff>93551</xdr:rowOff>
    </xdr:to>
    <xdr:sp macro="" textlink="">
      <xdr:nvSpPr>
        <xdr:cNvPr id="312" name="楕円 311"/>
        <xdr:cNvSpPr/>
      </xdr:nvSpPr>
      <xdr:spPr>
        <a:xfrm>
          <a:off x="9588500" y="59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110078</xdr:rowOff>
    </xdr:from>
    <xdr:ext cx="534377" cy="259045"/>
    <xdr:sp macro="" textlink="">
      <xdr:nvSpPr>
        <xdr:cNvPr id="313" name="テキスト ボックス 312"/>
        <xdr:cNvSpPr txBox="1"/>
      </xdr:nvSpPr>
      <xdr:spPr>
        <a:xfrm>
          <a:off x="9372111" y="576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99256</xdr:rowOff>
    </xdr:from>
    <xdr:to>
      <xdr:col>46</xdr:col>
      <xdr:colOff>38100</xdr:colOff>
      <xdr:row>35</xdr:row>
      <xdr:rowOff>29406</xdr:rowOff>
    </xdr:to>
    <xdr:sp macro="" textlink="">
      <xdr:nvSpPr>
        <xdr:cNvPr id="314" name="楕円 313"/>
        <xdr:cNvSpPr/>
      </xdr:nvSpPr>
      <xdr:spPr>
        <a:xfrm>
          <a:off x="8699500" y="59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45933</xdr:rowOff>
    </xdr:from>
    <xdr:ext cx="534377" cy="259045"/>
    <xdr:sp macro="" textlink="">
      <xdr:nvSpPr>
        <xdr:cNvPr id="315" name="テキスト ボックス 314"/>
        <xdr:cNvSpPr txBox="1"/>
      </xdr:nvSpPr>
      <xdr:spPr>
        <a:xfrm>
          <a:off x="8483111" y="570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163134</xdr:rowOff>
    </xdr:from>
    <xdr:to>
      <xdr:col>41</xdr:col>
      <xdr:colOff>101600</xdr:colOff>
      <xdr:row>35</xdr:row>
      <xdr:rowOff>93284</xdr:rowOff>
    </xdr:to>
    <xdr:sp macro="" textlink="">
      <xdr:nvSpPr>
        <xdr:cNvPr id="316" name="楕円 315"/>
        <xdr:cNvSpPr/>
      </xdr:nvSpPr>
      <xdr:spPr>
        <a:xfrm>
          <a:off x="7810500" y="599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109811</xdr:rowOff>
    </xdr:from>
    <xdr:ext cx="534377" cy="259045"/>
    <xdr:sp macro="" textlink="">
      <xdr:nvSpPr>
        <xdr:cNvPr id="317" name="テキスト ボックス 316"/>
        <xdr:cNvSpPr txBox="1"/>
      </xdr:nvSpPr>
      <xdr:spPr>
        <a:xfrm>
          <a:off x="7594111" y="576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42319</xdr:rowOff>
    </xdr:from>
    <xdr:to>
      <xdr:col>36</xdr:col>
      <xdr:colOff>165100</xdr:colOff>
      <xdr:row>35</xdr:row>
      <xdr:rowOff>143919</xdr:rowOff>
    </xdr:to>
    <xdr:sp macro="" textlink="">
      <xdr:nvSpPr>
        <xdr:cNvPr id="318" name="楕円 317"/>
        <xdr:cNvSpPr/>
      </xdr:nvSpPr>
      <xdr:spPr>
        <a:xfrm>
          <a:off x="6921500" y="604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160446</xdr:rowOff>
    </xdr:from>
    <xdr:ext cx="534377" cy="259045"/>
    <xdr:sp macro="" textlink="">
      <xdr:nvSpPr>
        <xdr:cNvPr id="319" name="テキスト ボックス 318"/>
        <xdr:cNvSpPr txBox="1"/>
      </xdr:nvSpPr>
      <xdr:spPr>
        <a:xfrm>
          <a:off x="6705111" y="58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154801</xdr:rowOff>
    </xdr:from>
    <xdr:to>
      <xdr:col>55</xdr:col>
      <xdr:colOff>0</xdr:colOff>
      <xdr:row>55</xdr:row>
      <xdr:rowOff>53033</xdr:rowOff>
    </xdr:to>
    <xdr:cxnSp macro="">
      <xdr:nvCxnSpPr>
        <xdr:cNvPr id="346" name="直線コネクタ 345"/>
        <xdr:cNvCxnSpPr/>
      </xdr:nvCxnSpPr>
      <xdr:spPr>
        <a:xfrm flipV="1">
          <a:off x="9639300" y="9413101"/>
          <a:ext cx="838200" cy="6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19800</xdr:rowOff>
    </xdr:from>
    <xdr:to>
      <xdr:col>50</xdr:col>
      <xdr:colOff>114300</xdr:colOff>
      <xdr:row>55</xdr:row>
      <xdr:rowOff>53033</xdr:rowOff>
    </xdr:to>
    <xdr:cxnSp macro="">
      <xdr:nvCxnSpPr>
        <xdr:cNvPr id="349" name="直線コネクタ 348"/>
        <xdr:cNvCxnSpPr/>
      </xdr:nvCxnSpPr>
      <xdr:spPr>
        <a:xfrm>
          <a:off x="8750300" y="9449550"/>
          <a:ext cx="889000" cy="3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105479</xdr:rowOff>
    </xdr:from>
    <xdr:to>
      <xdr:col>45</xdr:col>
      <xdr:colOff>177800</xdr:colOff>
      <xdr:row>55</xdr:row>
      <xdr:rowOff>19800</xdr:rowOff>
    </xdr:to>
    <xdr:cxnSp macro="">
      <xdr:nvCxnSpPr>
        <xdr:cNvPr id="352" name="直線コネクタ 351"/>
        <xdr:cNvCxnSpPr/>
      </xdr:nvCxnSpPr>
      <xdr:spPr>
        <a:xfrm>
          <a:off x="7861300" y="9192329"/>
          <a:ext cx="889000" cy="25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105479</xdr:rowOff>
    </xdr:from>
    <xdr:to>
      <xdr:col>41</xdr:col>
      <xdr:colOff>50800</xdr:colOff>
      <xdr:row>55</xdr:row>
      <xdr:rowOff>77274</xdr:rowOff>
    </xdr:to>
    <xdr:cxnSp macro="">
      <xdr:nvCxnSpPr>
        <xdr:cNvPr id="355" name="直線コネクタ 354"/>
        <xdr:cNvCxnSpPr/>
      </xdr:nvCxnSpPr>
      <xdr:spPr>
        <a:xfrm flipV="1">
          <a:off x="6972300" y="9192329"/>
          <a:ext cx="889000" cy="3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104001</xdr:rowOff>
    </xdr:from>
    <xdr:to>
      <xdr:col>55</xdr:col>
      <xdr:colOff>50800</xdr:colOff>
      <xdr:row>55</xdr:row>
      <xdr:rowOff>34151</xdr:rowOff>
    </xdr:to>
    <xdr:sp macro="" textlink="">
      <xdr:nvSpPr>
        <xdr:cNvPr id="365" name="楕円 364"/>
        <xdr:cNvSpPr/>
      </xdr:nvSpPr>
      <xdr:spPr>
        <a:xfrm>
          <a:off x="10426700" y="93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126878</xdr:rowOff>
    </xdr:from>
    <xdr:ext cx="599010" cy="259045"/>
    <xdr:sp macro="" textlink="">
      <xdr:nvSpPr>
        <xdr:cNvPr id="366" name="普通建設事業費該当値テキスト"/>
        <xdr:cNvSpPr txBox="1"/>
      </xdr:nvSpPr>
      <xdr:spPr>
        <a:xfrm>
          <a:off x="10528300" y="921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2233</xdr:rowOff>
    </xdr:from>
    <xdr:to>
      <xdr:col>50</xdr:col>
      <xdr:colOff>165100</xdr:colOff>
      <xdr:row>55</xdr:row>
      <xdr:rowOff>103833</xdr:rowOff>
    </xdr:to>
    <xdr:sp macro="" textlink="">
      <xdr:nvSpPr>
        <xdr:cNvPr id="367" name="楕円 366"/>
        <xdr:cNvSpPr/>
      </xdr:nvSpPr>
      <xdr:spPr>
        <a:xfrm>
          <a:off x="9588500" y="94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120360</xdr:rowOff>
    </xdr:from>
    <xdr:ext cx="599010" cy="259045"/>
    <xdr:sp macro="" textlink="">
      <xdr:nvSpPr>
        <xdr:cNvPr id="368" name="テキスト ボックス 367"/>
        <xdr:cNvSpPr txBox="1"/>
      </xdr:nvSpPr>
      <xdr:spPr>
        <a:xfrm>
          <a:off x="9339795" y="920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140450</xdr:rowOff>
    </xdr:from>
    <xdr:to>
      <xdr:col>46</xdr:col>
      <xdr:colOff>38100</xdr:colOff>
      <xdr:row>55</xdr:row>
      <xdr:rowOff>70600</xdr:rowOff>
    </xdr:to>
    <xdr:sp macro="" textlink="">
      <xdr:nvSpPr>
        <xdr:cNvPr id="369" name="楕円 368"/>
        <xdr:cNvSpPr/>
      </xdr:nvSpPr>
      <xdr:spPr>
        <a:xfrm>
          <a:off x="8699500" y="9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87127</xdr:rowOff>
    </xdr:from>
    <xdr:ext cx="599010" cy="259045"/>
    <xdr:sp macro="" textlink="">
      <xdr:nvSpPr>
        <xdr:cNvPr id="370" name="テキスト ボックス 369"/>
        <xdr:cNvSpPr txBox="1"/>
      </xdr:nvSpPr>
      <xdr:spPr>
        <a:xfrm>
          <a:off x="8450795" y="917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54679</xdr:rowOff>
    </xdr:from>
    <xdr:to>
      <xdr:col>41</xdr:col>
      <xdr:colOff>101600</xdr:colOff>
      <xdr:row>53</xdr:row>
      <xdr:rowOff>156279</xdr:rowOff>
    </xdr:to>
    <xdr:sp macro="" textlink="">
      <xdr:nvSpPr>
        <xdr:cNvPr id="371" name="楕円 370"/>
        <xdr:cNvSpPr/>
      </xdr:nvSpPr>
      <xdr:spPr>
        <a:xfrm>
          <a:off x="7810500" y="914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1356</xdr:rowOff>
    </xdr:from>
    <xdr:ext cx="599010" cy="259045"/>
    <xdr:sp macro="" textlink="">
      <xdr:nvSpPr>
        <xdr:cNvPr id="372" name="テキスト ボックス 371"/>
        <xdr:cNvSpPr txBox="1"/>
      </xdr:nvSpPr>
      <xdr:spPr>
        <a:xfrm>
          <a:off x="7561795" y="891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26474</xdr:rowOff>
    </xdr:from>
    <xdr:to>
      <xdr:col>36</xdr:col>
      <xdr:colOff>165100</xdr:colOff>
      <xdr:row>55</xdr:row>
      <xdr:rowOff>128074</xdr:rowOff>
    </xdr:to>
    <xdr:sp macro="" textlink="">
      <xdr:nvSpPr>
        <xdr:cNvPr id="373" name="楕円 372"/>
        <xdr:cNvSpPr/>
      </xdr:nvSpPr>
      <xdr:spPr>
        <a:xfrm>
          <a:off x="6921500" y="94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144601</xdr:rowOff>
    </xdr:from>
    <xdr:ext cx="599010" cy="259045"/>
    <xdr:sp macro="" textlink="">
      <xdr:nvSpPr>
        <xdr:cNvPr id="374" name="テキスト ボックス 373"/>
        <xdr:cNvSpPr txBox="1"/>
      </xdr:nvSpPr>
      <xdr:spPr>
        <a:xfrm>
          <a:off x="6672795" y="923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78316</xdr:rowOff>
    </xdr:from>
    <xdr:to>
      <xdr:col>55</xdr:col>
      <xdr:colOff>0</xdr:colOff>
      <xdr:row>79</xdr:row>
      <xdr:rowOff>91401</xdr:rowOff>
    </xdr:to>
    <xdr:cxnSp macro="">
      <xdr:nvCxnSpPr>
        <xdr:cNvPr id="405" name="直線コネクタ 404"/>
        <xdr:cNvCxnSpPr/>
      </xdr:nvCxnSpPr>
      <xdr:spPr>
        <a:xfrm>
          <a:off x="9639300" y="13622866"/>
          <a:ext cx="838200" cy="1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45234</xdr:rowOff>
    </xdr:from>
    <xdr:to>
      <xdr:col>50</xdr:col>
      <xdr:colOff>114300</xdr:colOff>
      <xdr:row>79</xdr:row>
      <xdr:rowOff>78316</xdr:rowOff>
    </xdr:to>
    <xdr:cxnSp macro="">
      <xdr:nvCxnSpPr>
        <xdr:cNvPr id="408" name="直線コネクタ 407"/>
        <xdr:cNvCxnSpPr/>
      </xdr:nvCxnSpPr>
      <xdr:spPr>
        <a:xfrm>
          <a:off x="8750300" y="12732534"/>
          <a:ext cx="889000" cy="89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45234</xdr:rowOff>
    </xdr:from>
    <xdr:to>
      <xdr:col>45</xdr:col>
      <xdr:colOff>177800</xdr:colOff>
      <xdr:row>74</xdr:row>
      <xdr:rowOff>93925</xdr:rowOff>
    </xdr:to>
    <xdr:cxnSp macro="">
      <xdr:nvCxnSpPr>
        <xdr:cNvPr id="411" name="直線コネクタ 410"/>
        <xdr:cNvCxnSpPr/>
      </xdr:nvCxnSpPr>
      <xdr:spPr>
        <a:xfrm flipV="1">
          <a:off x="7861300" y="12732534"/>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40601</xdr:rowOff>
    </xdr:from>
    <xdr:to>
      <xdr:col>55</xdr:col>
      <xdr:colOff>50800</xdr:colOff>
      <xdr:row>79</xdr:row>
      <xdr:rowOff>142201</xdr:rowOff>
    </xdr:to>
    <xdr:sp macro="" textlink="">
      <xdr:nvSpPr>
        <xdr:cNvPr id="421" name="楕円 420"/>
        <xdr:cNvSpPr/>
      </xdr:nvSpPr>
      <xdr:spPr>
        <a:xfrm>
          <a:off x="10426700" y="135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126978</xdr:rowOff>
    </xdr:from>
    <xdr:ext cx="378565" cy="259045"/>
    <xdr:sp macro="" textlink="">
      <xdr:nvSpPr>
        <xdr:cNvPr id="422" name="普通建設事業費 （ うち新規整備　）該当値テキスト"/>
        <xdr:cNvSpPr txBox="1"/>
      </xdr:nvSpPr>
      <xdr:spPr>
        <a:xfrm>
          <a:off x="10528300" y="1350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27516</xdr:rowOff>
    </xdr:from>
    <xdr:to>
      <xdr:col>50</xdr:col>
      <xdr:colOff>165100</xdr:colOff>
      <xdr:row>79</xdr:row>
      <xdr:rowOff>129116</xdr:rowOff>
    </xdr:to>
    <xdr:sp macro="" textlink="">
      <xdr:nvSpPr>
        <xdr:cNvPr id="423" name="楕円 422"/>
        <xdr:cNvSpPr/>
      </xdr:nvSpPr>
      <xdr:spPr>
        <a:xfrm>
          <a:off x="9588500" y="135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120243</xdr:rowOff>
    </xdr:from>
    <xdr:ext cx="469744" cy="259045"/>
    <xdr:sp macro="" textlink="">
      <xdr:nvSpPr>
        <xdr:cNvPr id="424" name="テキスト ボックス 423"/>
        <xdr:cNvSpPr txBox="1"/>
      </xdr:nvSpPr>
      <xdr:spPr>
        <a:xfrm>
          <a:off x="9404428" y="1366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165884</xdr:rowOff>
    </xdr:from>
    <xdr:to>
      <xdr:col>46</xdr:col>
      <xdr:colOff>38100</xdr:colOff>
      <xdr:row>74</xdr:row>
      <xdr:rowOff>96034</xdr:rowOff>
    </xdr:to>
    <xdr:sp macro="" textlink="">
      <xdr:nvSpPr>
        <xdr:cNvPr id="425" name="楕円 424"/>
        <xdr:cNvSpPr/>
      </xdr:nvSpPr>
      <xdr:spPr>
        <a:xfrm>
          <a:off x="8699500" y="1268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112561</xdr:rowOff>
    </xdr:from>
    <xdr:ext cx="534377" cy="259045"/>
    <xdr:sp macro="" textlink="">
      <xdr:nvSpPr>
        <xdr:cNvPr id="426" name="テキスト ボックス 425"/>
        <xdr:cNvSpPr txBox="1"/>
      </xdr:nvSpPr>
      <xdr:spPr>
        <a:xfrm>
          <a:off x="8483111" y="124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43125</xdr:rowOff>
    </xdr:from>
    <xdr:to>
      <xdr:col>41</xdr:col>
      <xdr:colOff>101600</xdr:colOff>
      <xdr:row>74</xdr:row>
      <xdr:rowOff>144725</xdr:rowOff>
    </xdr:to>
    <xdr:sp macro="" textlink="">
      <xdr:nvSpPr>
        <xdr:cNvPr id="427" name="楕円 426"/>
        <xdr:cNvSpPr/>
      </xdr:nvSpPr>
      <xdr:spPr>
        <a:xfrm>
          <a:off x="7810500" y="1273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161252</xdr:rowOff>
    </xdr:from>
    <xdr:ext cx="534377" cy="259045"/>
    <xdr:sp macro="" textlink="">
      <xdr:nvSpPr>
        <xdr:cNvPr id="428" name="テキスト ボックス 427"/>
        <xdr:cNvSpPr txBox="1"/>
      </xdr:nvSpPr>
      <xdr:spPr>
        <a:xfrm>
          <a:off x="7594111" y="1250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135524</xdr:rowOff>
    </xdr:from>
    <xdr:to>
      <xdr:col>55</xdr:col>
      <xdr:colOff>0</xdr:colOff>
      <xdr:row>94</xdr:row>
      <xdr:rowOff>145430</xdr:rowOff>
    </xdr:to>
    <xdr:cxnSp macro="">
      <xdr:nvCxnSpPr>
        <xdr:cNvPr id="457" name="直線コネクタ 456"/>
        <xdr:cNvCxnSpPr/>
      </xdr:nvCxnSpPr>
      <xdr:spPr>
        <a:xfrm>
          <a:off x="9639300" y="16251824"/>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135524</xdr:rowOff>
    </xdr:from>
    <xdr:to>
      <xdr:col>50</xdr:col>
      <xdr:colOff>114300</xdr:colOff>
      <xdr:row>97</xdr:row>
      <xdr:rowOff>68918</xdr:rowOff>
    </xdr:to>
    <xdr:cxnSp macro="">
      <xdr:nvCxnSpPr>
        <xdr:cNvPr id="460" name="直線コネクタ 459"/>
        <xdr:cNvCxnSpPr/>
      </xdr:nvCxnSpPr>
      <xdr:spPr>
        <a:xfrm flipV="1">
          <a:off x="8750300" y="16251824"/>
          <a:ext cx="889000" cy="4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159756</xdr:rowOff>
    </xdr:from>
    <xdr:to>
      <xdr:col>45</xdr:col>
      <xdr:colOff>177800</xdr:colOff>
      <xdr:row>97</xdr:row>
      <xdr:rowOff>68918</xdr:rowOff>
    </xdr:to>
    <xdr:cxnSp macro="">
      <xdr:nvCxnSpPr>
        <xdr:cNvPr id="463" name="直線コネクタ 462"/>
        <xdr:cNvCxnSpPr/>
      </xdr:nvCxnSpPr>
      <xdr:spPr>
        <a:xfrm>
          <a:off x="7861300" y="16276056"/>
          <a:ext cx="889000" cy="4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94630</xdr:rowOff>
    </xdr:from>
    <xdr:to>
      <xdr:col>55</xdr:col>
      <xdr:colOff>50800</xdr:colOff>
      <xdr:row>95</xdr:row>
      <xdr:rowOff>24780</xdr:rowOff>
    </xdr:to>
    <xdr:sp macro="" textlink="">
      <xdr:nvSpPr>
        <xdr:cNvPr id="473" name="楕円 472"/>
        <xdr:cNvSpPr/>
      </xdr:nvSpPr>
      <xdr:spPr>
        <a:xfrm>
          <a:off x="10426700" y="1621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117507</xdr:rowOff>
    </xdr:from>
    <xdr:ext cx="534377" cy="259045"/>
    <xdr:sp macro="" textlink="">
      <xdr:nvSpPr>
        <xdr:cNvPr id="474" name="普通建設事業費 （ うち更新整備　）該当値テキスト"/>
        <xdr:cNvSpPr txBox="1"/>
      </xdr:nvSpPr>
      <xdr:spPr>
        <a:xfrm>
          <a:off x="10528300" y="1606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84724</xdr:rowOff>
    </xdr:from>
    <xdr:to>
      <xdr:col>50</xdr:col>
      <xdr:colOff>165100</xdr:colOff>
      <xdr:row>95</xdr:row>
      <xdr:rowOff>14874</xdr:rowOff>
    </xdr:to>
    <xdr:sp macro="" textlink="">
      <xdr:nvSpPr>
        <xdr:cNvPr id="475" name="楕円 474"/>
        <xdr:cNvSpPr/>
      </xdr:nvSpPr>
      <xdr:spPr>
        <a:xfrm>
          <a:off x="9588500" y="1620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31401</xdr:rowOff>
    </xdr:from>
    <xdr:ext cx="599010" cy="259045"/>
    <xdr:sp macro="" textlink="">
      <xdr:nvSpPr>
        <xdr:cNvPr id="476" name="テキスト ボックス 475"/>
        <xdr:cNvSpPr txBox="1"/>
      </xdr:nvSpPr>
      <xdr:spPr>
        <a:xfrm>
          <a:off x="9339795" y="159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18118</xdr:rowOff>
    </xdr:from>
    <xdr:to>
      <xdr:col>46</xdr:col>
      <xdr:colOff>38100</xdr:colOff>
      <xdr:row>97</xdr:row>
      <xdr:rowOff>119718</xdr:rowOff>
    </xdr:to>
    <xdr:sp macro="" textlink="">
      <xdr:nvSpPr>
        <xdr:cNvPr id="477" name="楕円 476"/>
        <xdr:cNvSpPr/>
      </xdr:nvSpPr>
      <xdr:spPr>
        <a:xfrm>
          <a:off x="8699500" y="166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136245</xdr:rowOff>
    </xdr:from>
    <xdr:ext cx="534377" cy="259045"/>
    <xdr:sp macro="" textlink="">
      <xdr:nvSpPr>
        <xdr:cNvPr id="478" name="テキスト ボックス 477"/>
        <xdr:cNvSpPr txBox="1"/>
      </xdr:nvSpPr>
      <xdr:spPr>
        <a:xfrm>
          <a:off x="8483111" y="164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108956</xdr:rowOff>
    </xdr:from>
    <xdr:to>
      <xdr:col>41</xdr:col>
      <xdr:colOff>101600</xdr:colOff>
      <xdr:row>95</xdr:row>
      <xdr:rowOff>39106</xdr:rowOff>
    </xdr:to>
    <xdr:sp macro="" textlink="">
      <xdr:nvSpPr>
        <xdr:cNvPr id="479" name="楕円 478"/>
        <xdr:cNvSpPr/>
      </xdr:nvSpPr>
      <xdr:spPr>
        <a:xfrm>
          <a:off x="7810500" y="162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55633</xdr:rowOff>
    </xdr:from>
    <xdr:ext cx="534377" cy="259045"/>
    <xdr:sp macro="" textlink="">
      <xdr:nvSpPr>
        <xdr:cNvPr id="480" name="テキスト ボックス 479"/>
        <xdr:cNvSpPr txBox="1"/>
      </xdr:nvSpPr>
      <xdr:spPr>
        <a:xfrm>
          <a:off x="7594111" y="160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46851</xdr:rowOff>
    </xdr:from>
    <xdr:to>
      <xdr:col>85</xdr:col>
      <xdr:colOff>127000</xdr:colOff>
      <xdr:row>38</xdr:row>
      <xdr:rowOff>108331</xdr:rowOff>
    </xdr:to>
    <xdr:cxnSp macro="">
      <xdr:nvCxnSpPr>
        <xdr:cNvPr id="509" name="直線コネクタ 508"/>
        <xdr:cNvCxnSpPr/>
      </xdr:nvCxnSpPr>
      <xdr:spPr>
        <a:xfrm flipV="1">
          <a:off x="15481300" y="6561951"/>
          <a:ext cx="838200" cy="6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59169</xdr:rowOff>
    </xdr:from>
    <xdr:to>
      <xdr:col>81</xdr:col>
      <xdr:colOff>50800</xdr:colOff>
      <xdr:row>38</xdr:row>
      <xdr:rowOff>108331</xdr:rowOff>
    </xdr:to>
    <xdr:cxnSp macro="">
      <xdr:nvCxnSpPr>
        <xdr:cNvPr id="512" name="直線コネクタ 511"/>
        <xdr:cNvCxnSpPr/>
      </xdr:nvCxnSpPr>
      <xdr:spPr>
        <a:xfrm>
          <a:off x="14592300" y="6574269"/>
          <a:ext cx="889000" cy="4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57899</xdr:rowOff>
    </xdr:from>
    <xdr:to>
      <xdr:col>76</xdr:col>
      <xdr:colOff>114300</xdr:colOff>
      <xdr:row>38</xdr:row>
      <xdr:rowOff>59169</xdr:rowOff>
    </xdr:to>
    <xdr:cxnSp macro="">
      <xdr:nvCxnSpPr>
        <xdr:cNvPr id="515" name="直線コネクタ 514"/>
        <xdr:cNvCxnSpPr/>
      </xdr:nvCxnSpPr>
      <xdr:spPr>
        <a:xfrm>
          <a:off x="13703300" y="6401549"/>
          <a:ext cx="889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57899</xdr:rowOff>
    </xdr:from>
    <xdr:to>
      <xdr:col>71</xdr:col>
      <xdr:colOff>177800</xdr:colOff>
      <xdr:row>38</xdr:row>
      <xdr:rowOff>22568</xdr:rowOff>
    </xdr:to>
    <xdr:cxnSp macro="">
      <xdr:nvCxnSpPr>
        <xdr:cNvPr id="518" name="直線コネクタ 517"/>
        <xdr:cNvCxnSpPr/>
      </xdr:nvCxnSpPr>
      <xdr:spPr>
        <a:xfrm flipV="1">
          <a:off x="12814300" y="6401549"/>
          <a:ext cx="889000" cy="1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157383</xdr:rowOff>
    </xdr:from>
    <xdr:ext cx="469744" cy="259045"/>
    <xdr:sp macro="" textlink="">
      <xdr:nvSpPr>
        <xdr:cNvPr id="522" name="テキスト ボックス 521"/>
        <xdr:cNvSpPr txBox="1"/>
      </xdr:nvSpPr>
      <xdr:spPr>
        <a:xfrm>
          <a:off x="12579428" y="667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167501</xdr:rowOff>
    </xdr:from>
    <xdr:to>
      <xdr:col>85</xdr:col>
      <xdr:colOff>177800</xdr:colOff>
      <xdr:row>38</xdr:row>
      <xdr:rowOff>97651</xdr:rowOff>
    </xdr:to>
    <xdr:sp macro="" textlink="">
      <xdr:nvSpPr>
        <xdr:cNvPr id="528" name="楕円 527"/>
        <xdr:cNvSpPr/>
      </xdr:nvSpPr>
      <xdr:spPr>
        <a:xfrm>
          <a:off x="16268700" y="65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18927</xdr:rowOff>
    </xdr:from>
    <xdr:ext cx="534377" cy="259045"/>
    <xdr:sp macro="" textlink="">
      <xdr:nvSpPr>
        <xdr:cNvPr id="529" name="災害復旧事業費該当値テキスト"/>
        <xdr:cNvSpPr txBox="1"/>
      </xdr:nvSpPr>
      <xdr:spPr>
        <a:xfrm>
          <a:off x="16370300" y="63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57531</xdr:rowOff>
    </xdr:from>
    <xdr:to>
      <xdr:col>81</xdr:col>
      <xdr:colOff>101600</xdr:colOff>
      <xdr:row>38</xdr:row>
      <xdr:rowOff>159131</xdr:rowOff>
    </xdr:to>
    <xdr:sp macro="" textlink="">
      <xdr:nvSpPr>
        <xdr:cNvPr id="530" name="楕円 529"/>
        <xdr:cNvSpPr/>
      </xdr:nvSpPr>
      <xdr:spPr>
        <a:xfrm>
          <a:off x="15430500" y="65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4208</xdr:rowOff>
    </xdr:from>
    <xdr:ext cx="469744" cy="259045"/>
    <xdr:sp macro="" textlink="">
      <xdr:nvSpPr>
        <xdr:cNvPr id="531" name="テキスト ボックス 530"/>
        <xdr:cNvSpPr txBox="1"/>
      </xdr:nvSpPr>
      <xdr:spPr>
        <a:xfrm>
          <a:off x="15246428" y="634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8369</xdr:rowOff>
    </xdr:from>
    <xdr:to>
      <xdr:col>76</xdr:col>
      <xdr:colOff>165100</xdr:colOff>
      <xdr:row>38</xdr:row>
      <xdr:rowOff>109969</xdr:rowOff>
    </xdr:to>
    <xdr:sp macro="" textlink="">
      <xdr:nvSpPr>
        <xdr:cNvPr id="532" name="楕円 531"/>
        <xdr:cNvSpPr/>
      </xdr:nvSpPr>
      <xdr:spPr>
        <a:xfrm>
          <a:off x="14541500" y="65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126496</xdr:rowOff>
    </xdr:from>
    <xdr:ext cx="534377" cy="259045"/>
    <xdr:sp macro="" textlink="">
      <xdr:nvSpPr>
        <xdr:cNvPr id="533" name="テキスト ボックス 532"/>
        <xdr:cNvSpPr txBox="1"/>
      </xdr:nvSpPr>
      <xdr:spPr>
        <a:xfrm>
          <a:off x="14325111" y="62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7099</xdr:rowOff>
    </xdr:from>
    <xdr:to>
      <xdr:col>72</xdr:col>
      <xdr:colOff>38100</xdr:colOff>
      <xdr:row>37</xdr:row>
      <xdr:rowOff>108699</xdr:rowOff>
    </xdr:to>
    <xdr:sp macro="" textlink="">
      <xdr:nvSpPr>
        <xdr:cNvPr id="534" name="楕円 533"/>
        <xdr:cNvSpPr/>
      </xdr:nvSpPr>
      <xdr:spPr>
        <a:xfrm>
          <a:off x="13652500" y="63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125226</xdr:rowOff>
    </xdr:from>
    <xdr:ext cx="534377" cy="259045"/>
    <xdr:sp macro="" textlink="">
      <xdr:nvSpPr>
        <xdr:cNvPr id="535" name="テキスト ボックス 534"/>
        <xdr:cNvSpPr txBox="1"/>
      </xdr:nvSpPr>
      <xdr:spPr>
        <a:xfrm>
          <a:off x="13436111" y="61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143218</xdr:rowOff>
    </xdr:from>
    <xdr:to>
      <xdr:col>67</xdr:col>
      <xdr:colOff>101600</xdr:colOff>
      <xdr:row>38</xdr:row>
      <xdr:rowOff>73368</xdr:rowOff>
    </xdr:to>
    <xdr:sp macro="" textlink="">
      <xdr:nvSpPr>
        <xdr:cNvPr id="536" name="楕円 535"/>
        <xdr:cNvSpPr/>
      </xdr:nvSpPr>
      <xdr:spPr>
        <a:xfrm>
          <a:off x="12763500" y="64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89895</xdr:rowOff>
    </xdr:from>
    <xdr:ext cx="534377" cy="259045"/>
    <xdr:sp macro="" textlink="">
      <xdr:nvSpPr>
        <xdr:cNvPr id="537" name="テキスト ボックス 536"/>
        <xdr:cNvSpPr txBox="1"/>
      </xdr:nvSpPr>
      <xdr:spPr>
        <a:xfrm>
          <a:off x="12547111" y="626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90280</xdr:rowOff>
    </xdr:from>
    <xdr:to>
      <xdr:col>85</xdr:col>
      <xdr:colOff>127000</xdr:colOff>
      <xdr:row>76</xdr:row>
      <xdr:rowOff>106815</xdr:rowOff>
    </xdr:to>
    <xdr:cxnSp macro="">
      <xdr:nvCxnSpPr>
        <xdr:cNvPr id="623" name="直線コネクタ 622"/>
        <xdr:cNvCxnSpPr/>
      </xdr:nvCxnSpPr>
      <xdr:spPr>
        <a:xfrm>
          <a:off x="15481300" y="13120480"/>
          <a:ext cx="8382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90280</xdr:rowOff>
    </xdr:from>
    <xdr:to>
      <xdr:col>81</xdr:col>
      <xdr:colOff>50800</xdr:colOff>
      <xdr:row>76</xdr:row>
      <xdr:rowOff>109544</xdr:rowOff>
    </xdr:to>
    <xdr:cxnSp macro="">
      <xdr:nvCxnSpPr>
        <xdr:cNvPr id="626" name="直線コネクタ 625"/>
        <xdr:cNvCxnSpPr/>
      </xdr:nvCxnSpPr>
      <xdr:spPr>
        <a:xfrm flipV="1">
          <a:off x="14592300" y="13120480"/>
          <a:ext cx="889000" cy="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109544</xdr:rowOff>
    </xdr:from>
    <xdr:to>
      <xdr:col>76</xdr:col>
      <xdr:colOff>114300</xdr:colOff>
      <xdr:row>76</xdr:row>
      <xdr:rowOff>150048</xdr:rowOff>
    </xdr:to>
    <xdr:cxnSp macro="">
      <xdr:nvCxnSpPr>
        <xdr:cNvPr id="629" name="直線コネクタ 628"/>
        <xdr:cNvCxnSpPr/>
      </xdr:nvCxnSpPr>
      <xdr:spPr>
        <a:xfrm flipV="1">
          <a:off x="13703300" y="13139744"/>
          <a:ext cx="889000" cy="4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150048</xdr:rowOff>
    </xdr:from>
    <xdr:to>
      <xdr:col>71</xdr:col>
      <xdr:colOff>177800</xdr:colOff>
      <xdr:row>76</xdr:row>
      <xdr:rowOff>162175</xdr:rowOff>
    </xdr:to>
    <xdr:cxnSp macro="">
      <xdr:nvCxnSpPr>
        <xdr:cNvPr id="632" name="直線コネクタ 631"/>
        <xdr:cNvCxnSpPr/>
      </xdr:nvCxnSpPr>
      <xdr:spPr>
        <a:xfrm flipV="1">
          <a:off x="12814300" y="13180248"/>
          <a:ext cx="889000" cy="1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56015</xdr:rowOff>
    </xdr:from>
    <xdr:to>
      <xdr:col>85</xdr:col>
      <xdr:colOff>177800</xdr:colOff>
      <xdr:row>76</xdr:row>
      <xdr:rowOff>157615</xdr:rowOff>
    </xdr:to>
    <xdr:sp macro="" textlink="">
      <xdr:nvSpPr>
        <xdr:cNvPr id="642" name="楕円 641"/>
        <xdr:cNvSpPr/>
      </xdr:nvSpPr>
      <xdr:spPr>
        <a:xfrm>
          <a:off x="16268700" y="130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78893</xdr:rowOff>
    </xdr:from>
    <xdr:ext cx="599010" cy="259045"/>
    <xdr:sp macro="" textlink="">
      <xdr:nvSpPr>
        <xdr:cNvPr id="643" name="公債費該当値テキスト"/>
        <xdr:cNvSpPr txBox="1"/>
      </xdr:nvSpPr>
      <xdr:spPr>
        <a:xfrm>
          <a:off x="16370300" y="1293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39480</xdr:rowOff>
    </xdr:from>
    <xdr:to>
      <xdr:col>81</xdr:col>
      <xdr:colOff>101600</xdr:colOff>
      <xdr:row>76</xdr:row>
      <xdr:rowOff>141080</xdr:rowOff>
    </xdr:to>
    <xdr:sp macro="" textlink="">
      <xdr:nvSpPr>
        <xdr:cNvPr id="644" name="楕円 643"/>
        <xdr:cNvSpPr/>
      </xdr:nvSpPr>
      <xdr:spPr>
        <a:xfrm>
          <a:off x="15430500" y="1306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157608</xdr:rowOff>
    </xdr:from>
    <xdr:ext cx="599010" cy="259045"/>
    <xdr:sp macro="" textlink="">
      <xdr:nvSpPr>
        <xdr:cNvPr id="645" name="テキスト ボックス 644"/>
        <xdr:cNvSpPr txBox="1"/>
      </xdr:nvSpPr>
      <xdr:spPr>
        <a:xfrm>
          <a:off x="15181795" y="1284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58744</xdr:rowOff>
    </xdr:from>
    <xdr:to>
      <xdr:col>76</xdr:col>
      <xdr:colOff>165100</xdr:colOff>
      <xdr:row>76</xdr:row>
      <xdr:rowOff>160344</xdr:rowOff>
    </xdr:to>
    <xdr:sp macro="" textlink="">
      <xdr:nvSpPr>
        <xdr:cNvPr id="646" name="楕円 645"/>
        <xdr:cNvSpPr/>
      </xdr:nvSpPr>
      <xdr:spPr>
        <a:xfrm>
          <a:off x="14541500" y="130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5421</xdr:rowOff>
    </xdr:from>
    <xdr:ext cx="599010" cy="259045"/>
    <xdr:sp macro="" textlink="">
      <xdr:nvSpPr>
        <xdr:cNvPr id="647" name="テキスト ボックス 646"/>
        <xdr:cNvSpPr txBox="1"/>
      </xdr:nvSpPr>
      <xdr:spPr>
        <a:xfrm>
          <a:off x="14292795" y="1286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99248</xdr:rowOff>
    </xdr:from>
    <xdr:to>
      <xdr:col>72</xdr:col>
      <xdr:colOff>38100</xdr:colOff>
      <xdr:row>77</xdr:row>
      <xdr:rowOff>29398</xdr:rowOff>
    </xdr:to>
    <xdr:sp macro="" textlink="">
      <xdr:nvSpPr>
        <xdr:cNvPr id="648" name="楕円 647"/>
        <xdr:cNvSpPr/>
      </xdr:nvSpPr>
      <xdr:spPr>
        <a:xfrm>
          <a:off x="13652500" y="1312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45925</xdr:rowOff>
    </xdr:from>
    <xdr:ext cx="599010" cy="259045"/>
    <xdr:sp macro="" textlink="">
      <xdr:nvSpPr>
        <xdr:cNvPr id="649" name="テキスト ボックス 648"/>
        <xdr:cNvSpPr txBox="1"/>
      </xdr:nvSpPr>
      <xdr:spPr>
        <a:xfrm>
          <a:off x="13403795" y="1290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111375</xdr:rowOff>
    </xdr:from>
    <xdr:to>
      <xdr:col>67</xdr:col>
      <xdr:colOff>101600</xdr:colOff>
      <xdr:row>77</xdr:row>
      <xdr:rowOff>41525</xdr:rowOff>
    </xdr:to>
    <xdr:sp macro="" textlink="">
      <xdr:nvSpPr>
        <xdr:cNvPr id="650" name="楕円 649"/>
        <xdr:cNvSpPr/>
      </xdr:nvSpPr>
      <xdr:spPr>
        <a:xfrm>
          <a:off x="12763500" y="131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58052</xdr:rowOff>
    </xdr:from>
    <xdr:ext cx="599010" cy="259045"/>
    <xdr:sp macro="" textlink="">
      <xdr:nvSpPr>
        <xdr:cNvPr id="651" name="テキスト ボックス 650"/>
        <xdr:cNvSpPr txBox="1"/>
      </xdr:nvSpPr>
      <xdr:spPr>
        <a:xfrm>
          <a:off x="12514795" y="129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84455</xdr:rowOff>
    </xdr:from>
    <xdr:to>
      <xdr:col>85</xdr:col>
      <xdr:colOff>127000</xdr:colOff>
      <xdr:row>97</xdr:row>
      <xdr:rowOff>44259</xdr:rowOff>
    </xdr:to>
    <xdr:cxnSp macro="">
      <xdr:nvCxnSpPr>
        <xdr:cNvPr id="680" name="直線コネクタ 679"/>
        <xdr:cNvCxnSpPr/>
      </xdr:nvCxnSpPr>
      <xdr:spPr>
        <a:xfrm>
          <a:off x="15481300" y="16543655"/>
          <a:ext cx="838200" cy="13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44115</xdr:rowOff>
    </xdr:from>
    <xdr:to>
      <xdr:col>81</xdr:col>
      <xdr:colOff>50800</xdr:colOff>
      <xdr:row>96</xdr:row>
      <xdr:rowOff>84455</xdr:rowOff>
    </xdr:to>
    <xdr:cxnSp macro="">
      <xdr:nvCxnSpPr>
        <xdr:cNvPr id="683" name="直線コネクタ 682"/>
        <xdr:cNvCxnSpPr/>
      </xdr:nvCxnSpPr>
      <xdr:spPr>
        <a:xfrm>
          <a:off x="14592300" y="16331865"/>
          <a:ext cx="889000" cy="2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44115</xdr:rowOff>
    </xdr:from>
    <xdr:to>
      <xdr:col>76</xdr:col>
      <xdr:colOff>114300</xdr:colOff>
      <xdr:row>96</xdr:row>
      <xdr:rowOff>110965</xdr:rowOff>
    </xdr:to>
    <xdr:cxnSp macro="">
      <xdr:nvCxnSpPr>
        <xdr:cNvPr id="686" name="直線コネクタ 685"/>
        <xdr:cNvCxnSpPr/>
      </xdr:nvCxnSpPr>
      <xdr:spPr>
        <a:xfrm flipV="1">
          <a:off x="13703300" y="16331865"/>
          <a:ext cx="889000" cy="23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110965</xdr:rowOff>
    </xdr:from>
    <xdr:to>
      <xdr:col>71</xdr:col>
      <xdr:colOff>177800</xdr:colOff>
      <xdr:row>98</xdr:row>
      <xdr:rowOff>132522</xdr:rowOff>
    </xdr:to>
    <xdr:cxnSp macro="">
      <xdr:nvCxnSpPr>
        <xdr:cNvPr id="689" name="直線コネクタ 688"/>
        <xdr:cNvCxnSpPr/>
      </xdr:nvCxnSpPr>
      <xdr:spPr>
        <a:xfrm flipV="1">
          <a:off x="12814300" y="16570165"/>
          <a:ext cx="889000" cy="36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91" name="テキスト ボックス 690"/>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164909</xdr:rowOff>
    </xdr:from>
    <xdr:to>
      <xdr:col>85</xdr:col>
      <xdr:colOff>177800</xdr:colOff>
      <xdr:row>97</xdr:row>
      <xdr:rowOff>95059</xdr:rowOff>
    </xdr:to>
    <xdr:sp macro="" textlink="">
      <xdr:nvSpPr>
        <xdr:cNvPr id="699" name="楕円 698"/>
        <xdr:cNvSpPr/>
      </xdr:nvSpPr>
      <xdr:spPr>
        <a:xfrm>
          <a:off x="16268700" y="166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16336</xdr:rowOff>
    </xdr:from>
    <xdr:ext cx="534377" cy="259045"/>
    <xdr:sp macro="" textlink="">
      <xdr:nvSpPr>
        <xdr:cNvPr id="700" name="積立金該当値テキスト"/>
        <xdr:cNvSpPr txBox="1"/>
      </xdr:nvSpPr>
      <xdr:spPr>
        <a:xfrm>
          <a:off x="16370300" y="1647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33655</xdr:rowOff>
    </xdr:from>
    <xdr:to>
      <xdr:col>81</xdr:col>
      <xdr:colOff>101600</xdr:colOff>
      <xdr:row>96</xdr:row>
      <xdr:rowOff>135255</xdr:rowOff>
    </xdr:to>
    <xdr:sp macro="" textlink="">
      <xdr:nvSpPr>
        <xdr:cNvPr id="701" name="楕円 700"/>
        <xdr:cNvSpPr/>
      </xdr:nvSpPr>
      <xdr:spPr>
        <a:xfrm>
          <a:off x="15430500" y="164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151782</xdr:rowOff>
    </xdr:from>
    <xdr:ext cx="534377" cy="259045"/>
    <xdr:sp macro="" textlink="">
      <xdr:nvSpPr>
        <xdr:cNvPr id="702" name="テキスト ボックス 701"/>
        <xdr:cNvSpPr txBox="1"/>
      </xdr:nvSpPr>
      <xdr:spPr>
        <a:xfrm>
          <a:off x="15214111" y="1626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164765</xdr:rowOff>
    </xdr:from>
    <xdr:to>
      <xdr:col>76</xdr:col>
      <xdr:colOff>165100</xdr:colOff>
      <xdr:row>95</xdr:row>
      <xdr:rowOff>94915</xdr:rowOff>
    </xdr:to>
    <xdr:sp macro="" textlink="">
      <xdr:nvSpPr>
        <xdr:cNvPr id="703" name="楕円 702"/>
        <xdr:cNvSpPr/>
      </xdr:nvSpPr>
      <xdr:spPr>
        <a:xfrm>
          <a:off x="14541500" y="162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111442</xdr:rowOff>
    </xdr:from>
    <xdr:ext cx="534377" cy="259045"/>
    <xdr:sp macro="" textlink="">
      <xdr:nvSpPr>
        <xdr:cNvPr id="704" name="テキスト ボックス 703"/>
        <xdr:cNvSpPr txBox="1"/>
      </xdr:nvSpPr>
      <xdr:spPr>
        <a:xfrm>
          <a:off x="14325111" y="1605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60165</xdr:rowOff>
    </xdr:from>
    <xdr:to>
      <xdr:col>72</xdr:col>
      <xdr:colOff>38100</xdr:colOff>
      <xdr:row>96</xdr:row>
      <xdr:rowOff>161765</xdr:rowOff>
    </xdr:to>
    <xdr:sp macro="" textlink="">
      <xdr:nvSpPr>
        <xdr:cNvPr id="705" name="楕円 704"/>
        <xdr:cNvSpPr/>
      </xdr:nvSpPr>
      <xdr:spPr>
        <a:xfrm>
          <a:off x="13652500" y="1651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6842</xdr:rowOff>
    </xdr:from>
    <xdr:ext cx="534377" cy="259045"/>
    <xdr:sp macro="" textlink="">
      <xdr:nvSpPr>
        <xdr:cNvPr id="706" name="テキスト ボックス 705"/>
        <xdr:cNvSpPr txBox="1"/>
      </xdr:nvSpPr>
      <xdr:spPr>
        <a:xfrm>
          <a:off x="13436111" y="1629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81722</xdr:rowOff>
    </xdr:from>
    <xdr:to>
      <xdr:col>67</xdr:col>
      <xdr:colOff>101600</xdr:colOff>
      <xdr:row>99</xdr:row>
      <xdr:rowOff>11872</xdr:rowOff>
    </xdr:to>
    <xdr:sp macro="" textlink="">
      <xdr:nvSpPr>
        <xdr:cNvPr id="707" name="楕円 706"/>
        <xdr:cNvSpPr/>
      </xdr:nvSpPr>
      <xdr:spPr>
        <a:xfrm>
          <a:off x="12763500" y="1688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2999</xdr:rowOff>
    </xdr:from>
    <xdr:ext cx="534377" cy="259045"/>
    <xdr:sp macro="" textlink="">
      <xdr:nvSpPr>
        <xdr:cNvPr id="708" name="テキスト ボックス 707"/>
        <xdr:cNvSpPr txBox="1"/>
      </xdr:nvSpPr>
      <xdr:spPr>
        <a:xfrm>
          <a:off x="12547111" y="169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100228</xdr:rowOff>
    </xdr:from>
    <xdr:to>
      <xdr:col>116</xdr:col>
      <xdr:colOff>63500</xdr:colOff>
      <xdr:row>39</xdr:row>
      <xdr:rowOff>1625</xdr:rowOff>
    </xdr:to>
    <xdr:cxnSp macro="">
      <xdr:nvCxnSpPr>
        <xdr:cNvPr id="737" name="直線コネクタ 736"/>
        <xdr:cNvCxnSpPr/>
      </xdr:nvCxnSpPr>
      <xdr:spPr>
        <a:xfrm>
          <a:off x="21323300" y="6443878"/>
          <a:ext cx="838200" cy="24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100228</xdr:rowOff>
    </xdr:from>
    <xdr:to>
      <xdr:col>111</xdr:col>
      <xdr:colOff>177800</xdr:colOff>
      <xdr:row>38</xdr:row>
      <xdr:rowOff>124079</xdr:rowOff>
    </xdr:to>
    <xdr:cxnSp macro="">
      <xdr:nvCxnSpPr>
        <xdr:cNvPr id="740" name="直線コネクタ 739"/>
        <xdr:cNvCxnSpPr/>
      </xdr:nvCxnSpPr>
      <xdr:spPr>
        <a:xfrm flipV="1">
          <a:off x="20434300" y="6443878"/>
          <a:ext cx="889000" cy="19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124079</xdr:rowOff>
    </xdr:from>
    <xdr:to>
      <xdr:col>107</xdr:col>
      <xdr:colOff>50800</xdr:colOff>
      <xdr:row>38</xdr:row>
      <xdr:rowOff>157683</xdr:rowOff>
    </xdr:to>
    <xdr:cxnSp macro="">
      <xdr:nvCxnSpPr>
        <xdr:cNvPr id="743" name="直線コネクタ 742"/>
        <xdr:cNvCxnSpPr/>
      </xdr:nvCxnSpPr>
      <xdr:spPr>
        <a:xfrm flipV="1">
          <a:off x="19545300" y="6639179"/>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5" name="テキスト ボックス 744"/>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157683</xdr:rowOff>
    </xdr:from>
    <xdr:to>
      <xdr:col>102</xdr:col>
      <xdr:colOff>114300</xdr:colOff>
      <xdr:row>38</xdr:row>
      <xdr:rowOff>158864</xdr:rowOff>
    </xdr:to>
    <xdr:cxnSp macro="">
      <xdr:nvCxnSpPr>
        <xdr:cNvPr id="746" name="直線コネクタ 745"/>
        <xdr:cNvCxnSpPr/>
      </xdr:nvCxnSpPr>
      <xdr:spPr>
        <a:xfrm flipV="1">
          <a:off x="18656300" y="6672783"/>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122275</xdr:rowOff>
    </xdr:from>
    <xdr:to>
      <xdr:col>116</xdr:col>
      <xdr:colOff>114300</xdr:colOff>
      <xdr:row>39</xdr:row>
      <xdr:rowOff>52425</xdr:rowOff>
    </xdr:to>
    <xdr:sp macro="" textlink="">
      <xdr:nvSpPr>
        <xdr:cNvPr id="756" name="楕円 755"/>
        <xdr:cNvSpPr/>
      </xdr:nvSpPr>
      <xdr:spPr>
        <a:xfrm>
          <a:off x="22110700" y="66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60888</xdr:rowOff>
    </xdr:from>
    <xdr:ext cx="469744" cy="259045"/>
    <xdr:sp macro="" textlink="">
      <xdr:nvSpPr>
        <xdr:cNvPr id="757" name="投資及び出資金該当値テキスト"/>
        <xdr:cNvSpPr txBox="1"/>
      </xdr:nvSpPr>
      <xdr:spPr>
        <a:xfrm>
          <a:off x="22212300" y="657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49428</xdr:rowOff>
    </xdr:from>
    <xdr:to>
      <xdr:col>112</xdr:col>
      <xdr:colOff>38100</xdr:colOff>
      <xdr:row>37</xdr:row>
      <xdr:rowOff>151028</xdr:rowOff>
    </xdr:to>
    <xdr:sp macro="" textlink="">
      <xdr:nvSpPr>
        <xdr:cNvPr id="758" name="楕円 757"/>
        <xdr:cNvSpPr/>
      </xdr:nvSpPr>
      <xdr:spPr>
        <a:xfrm>
          <a:off x="21272500" y="63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167555</xdr:rowOff>
    </xdr:from>
    <xdr:ext cx="469744" cy="259045"/>
    <xdr:sp macro="" textlink="">
      <xdr:nvSpPr>
        <xdr:cNvPr id="759" name="テキスト ボックス 758"/>
        <xdr:cNvSpPr txBox="1"/>
      </xdr:nvSpPr>
      <xdr:spPr>
        <a:xfrm>
          <a:off x="21088428" y="61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73279</xdr:rowOff>
    </xdr:from>
    <xdr:to>
      <xdr:col>107</xdr:col>
      <xdr:colOff>101600</xdr:colOff>
      <xdr:row>39</xdr:row>
      <xdr:rowOff>3429</xdr:rowOff>
    </xdr:to>
    <xdr:sp macro="" textlink="">
      <xdr:nvSpPr>
        <xdr:cNvPr id="760" name="楕円 759"/>
        <xdr:cNvSpPr/>
      </xdr:nvSpPr>
      <xdr:spPr>
        <a:xfrm>
          <a:off x="20383500" y="658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19956</xdr:rowOff>
    </xdr:from>
    <xdr:ext cx="469744" cy="259045"/>
    <xdr:sp macro="" textlink="">
      <xdr:nvSpPr>
        <xdr:cNvPr id="761" name="テキスト ボックス 760"/>
        <xdr:cNvSpPr txBox="1"/>
      </xdr:nvSpPr>
      <xdr:spPr>
        <a:xfrm>
          <a:off x="20199428" y="636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106883</xdr:rowOff>
    </xdr:from>
    <xdr:to>
      <xdr:col>102</xdr:col>
      <xdr:colOff>165100</xdr:colOff>
      <xdr:row>39</xdr:row>
      <xdr:rowOff>37033</xdr:rowOff>
    </xdr:to>
    <xdr:sp macro="" textlink="">
      <xdr:nvSpPr>
        <xdr:cNvPr id="762" name="楕円 761"/>
        <xdr:cNvSpPr/>
      </xdr:nvSpPr>
      <xdr:spPr>
        <a:xfrm>
          <a:off x="19494500" y="662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28160</xdr:rowOff>
    </xdr:from>
    <xdr:ext cx="469744" cy="259045"/>
    <xdr:sp macro="" textlink="">
      <xdr:nvSpPr>
        <xdr:cNvPr id="763" name="テキスト ボックス 762"/>
        <xdr:cNvSpPr txBox="1"/>
      </xdr:nvSpPr>
      <xdr:spPr>
        <a:xfrm>
          <a:off x="19310428" y="671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108064</xdr:rowOff>
    </xdr:from>
    <xdr:to>
      <xdr:col>98</xdr:col>
      <xdr:colOff>38100</xdr:colOff>
      <xdr:row>39</xdr:row>
      <xdr:rowOff>38214</xdr:rowOff>
    </xdr:to>
    <xdr:sp macro="" textlink="">
      <xdr:nvSpPr>
        <xdr:cNvPr id="764" name="楕円 763"/>
        <xdr:cNvSpPr/>
      </xdr:nvSpPr>
      <xdr:spPr>
        <a:xfrm>
          <a:off x="18605500" y="66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29341</xdr:rowOff>
    </xdr:from>
    <xdr:ext cx="469744" cy="259045"/>
    <xdr:sp macro="" textlink="">
      <xdr:nvSpPr>
        <xdr:cNvPr id="765" name="テキスト ボックス 764"/>
        <xdr:cNvSpPr txBox="1"/>
      </xdr:nvSpPr>
      <xdr:spPr>
        <a:xfrm>
          <a:off x="18421428" y="67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167132</xdr:rowOff>
    </xdr:from>
    <xdr:to>
      <xdr:col>116</xdr:col>
      <xdr:colOff>63500</xdr:colOff>
      <xdr:row>57</xdr:row>
      <xdr:rowOff>169395</xdr:rowOff>
    </xdr:to>
    <xdr:cxnSp macro="">
      <xdr:nvCxnSpPr>
        <xdr:cNvPr id="792" name="直線コネクタ 791"/>
        <xdr:cNvCxnSpPr/>
      </xdr:nvCxnSpPr>
      <xdr:spPr>
        <a:xfrm flipV="1">
          <a:off x="21323300" y="9939782"/>
          <a:ext cx="8382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169395</xdr:rowOff>
    </xdr:from>
    <xdr:to>
      <xdr:col>111</xdr:col>
      <xdr:colOff>177800</xdr:colOff>
      <xdr:row>58</xdr:row>
      <xdr:rowOff>322</xdr:rowOff>
    </xdr:to>
    <xdr:cxnSp macro="">
      <xdr:nvCxnSpPr>
        <xdr:cNvPr id="795" name="直線コネクタ 794"/>
        <xdr:cNvCxnSpPr/>
      </xdr:nvCxnSpPr>
      <xdr:spPr>
        <a:xfrm flipV="1">
          <a:off x="20434300" y="9942045"/>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322</xdr:rowOff>
    </xdr:from>
    <xdr:to>
      <xdr:col>107</xdr:col>
      <xdr:colOff>50800</xdr:colOff>
      <xdr:row>58</xdr:row>
      <xdr:rowOff>70114</xdr:rowOff>
    </xdr:to>
    <xdr:cxnSp macro="">
      <xdr:nvCxnSpPr>
        <xdr:cNvPr id="798" name="直線コネクタ 797"/>
        <xdr:cNvCxnSpPr/>
      </xdr:nvCxnSpPr>
      <xdr:spPr>
        <a:xfrm flipV="1">
          <a:off x="19545300" y="9944422"/>
          <a:ext cx="889000" cy="6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69452</xdr:rowOff>
    </xdr:from>
    <xdr:to>
      <xdr:col>102</xdr:col>
      <xdr:colOff>114300</xdr:colOff>
      <xdr:row>58</xdr:row>
      <xdr:rowOff>70114</xdr:rowOff>
    </xdr:to>
    <xdr:cxnSp macro="">
      <xdr:nvCxnSpPr>
        <xdr:cNvPr id="801" name="直線コネクタ 800"/>
        <xdr:cNvCxnSpPr/>
      </xdr:nvCxnSpPr>
      <xdr:spPr>
        <a:xfrm>
          <a:off x="18656300" y="10013552"/>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116332</xdr:rowOff>
    </xdr:from>
    <xdr:to>
      <xdr:col>116</xdr:col>
      <xdr:colOff>114300</xdr:colOff>
      <xdr:row>58</xdr:row>
      <xdr:rowOff>46482</xdr:rowOff>
    </xdr:to>
    <xdr:sp macro="" textlink="">
      <xdr:nvSpPr>
        <xdr:cNvPr id="811" name="楕円 810"/>
        <xdr:cNvSpPr/>
      </xdr:nvSpPr>
      <xdr:spPr>
        <a:xfrm>
          <a:off x="22110700" y="98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139209</xdr:rowOff>
    </xdr:from>
    <xdr:ext cx="469744" cy="259045"/>
    <xdr:sp macro="" textlink="">
      <xdr:nvSpPr>
        <xdr:cNvPr id="812" name="貸付金該当値テキスト"/>
        <xdr:cNvSpPr txBox="1"/>
      </xdr:nvSpPr>
      <xdr:spPr>
        <a:xfrm>
          <a:off x="22212300" y="974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118595</xdr:rowOff>
    </xdr:from>
    <xdr:to>
      <xdr:col>112</xdr:col>
      <xdr:colOff>38100</xdr:colOff>
      <xdr:row>58</xdr:row>
      <xdr:rowOff>48745</xdr:rowOff>
    </xdr:to>
    <xdr:sp macro="" textlink="">
      <xdr:nvSpPr>
        <xdr:cNvPr id="813" name="楕円 812"/>
        <xdr:cNvSpPr/>
      </xdr:nvSpPr>
      <xdr:spPr>
        <a:xfrm>
          <a:off x="21272500" y="98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65272</xdr:rowOff>
    </xdr:from>
    <xdr:ext cx="469744" cy="259045"/>
    <xdr:sp macro="" textlink="">
      <xdr:nvSpPr>
        <xdr:cNvPr id="814" name="テキスト ボックス 813"/>
        <xdr:cNvSpPr txBox="1"/>
      </xdr:nvSpPr>
      <xdr:spPr>
        <a:xfrm>
          <a:off x="21088428" y="966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120972</xdr:rowOff>
    </xdr:from>
    <xdr:to>
      <xdr:col>107</xdr:col>
      <xdr:colOff>101600</xdr:colOff>
      <xdr:row>58</xdr:row>
      <xdr:rowOff>51122</xdr:rowOff>
    </xdr:to>
    <xdr:sp macro="" textlink="">
      <xdr:nvSpPr>
        <xdr:cNvPr id="815" name="楕円 814"/>
        <xdr:cNvSpPr/>
      </xdr:nvSpPr>
      <xdr:spPr>
        <a:xfrm>
          <a:off x="20383500" y="98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42249</xdr:rowOff>
    </xdr:from>
    <xdr:ext cx="469744" cy="259045"/>
    <xdr:sp macro="" textlink="">
      <xdr:nvSpPr>
        <xdr:cNvPr id="816" name="テキスト ボックス 815"/>
        <xdr:cNvSpPr txBox="1"/>
      </xdr:nvSpPr>
      <xdr:spPr>
        <a:xfrm>
          <a:off x="20199428" y="998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19314</xdr:rowOff>
    </xdr:from>
    <xdr:to>
      <xdr:col>102</xdr:col>
      <xdr:colOff>165100</xdr:colOff>
      <xdr:row>58</xdr:row>
      <xdr:rowOff>120914</xdr:rowOff>
    </xdr:to>
    <xdr:sp macro="" textlink="">
      <xdr:nvSpPr>
        <xdr:cNvPr id="817" name="楕円 816"/>
        <xdr:cNvSpPr/>
      </xdr:nvSpPr>
      <xdr:spPr>
        <a:xfrm>
          <a:off x="19494500" y="996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112041</xdr:rowOff>
    </xdr:from>
    <xdr:ext cx="469744" cy="259045"/>
    <xdr:sp macro="" textlink="">
      <xdr:nvSpPr>
        <xdr:cNvPr id="818" name="テキスト ボックス 817"/>
        <xdr:cNvSpPr txBox="1"/>
      </xdr:nvSpPr>
      <xdr:spPr>
        <a:xfrm>
          <a:off x="19310428" y="10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18652</xdr:rowOff>
    </xdr:from>
    <xdr:to>
      <xdr:col>98</xdr:col>
      <xdr:colOff>38100</xdr:colOff>
      <xdr:row>58</xdr:row>
      <xdr:rowOff>120252</xdr:rowOff>
    </xdr:to>
    <xdr:sp macro="" textlink="">
      <xdr:nvSpPr>
        <xdr:cNvPr id="819" name="楕円 818"/>
        <xdr:cNvSpPr/>
      </xdr:nvSpPr>
      <xdr:spPr>
        <a:xfrm>
          <a:off x="18605500" y="99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111379</xdr:rowOff>
    </xdr:from>
    <xdr:ext cx="469744" cy="259045"/>
    <xdr:sp macro="" textlink="">
      <xdr:nvSpPr>
        <xdr:cNvPr id="820" name="テキスト ボックス 819"/>
        <xdr:cNvSpPr txBox="1"/>
      </xdr:nvSpPr>
      <xdr:spPr>
        <a:xfrm>
          <a:off x="18421428" y="100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22134</xdr:rowOff>
    </xdr:from>
    <xdr:to>
      <xdr:col>116</xdr:col>
      <xdr:colOff>63500</xdr:colOff>
      <xdr:row>76</xdr:row>
      <xdr:rowOff>46006</xdr:rowOff>
    </xdr:to>
    <xdr:cxnSp macro="">
      <xdr:nvCxnSpPr>
        <xdr:cNvPr id="852" name="直線コネクタ 851"/>
        <xdr:cNvCxnSpPr/>
      </xdr:nvCxnSpPr>
      <xdr:spPr>
        <a:xfrm flipV="1">
          <a:off x="21323300" y="13052334"/>
          <a:ext cx="8382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46006</xdr:rowOff>
    </xdr:from>
    <xdr:to>
      <xdr:col>111</xdr:col>
      <xdr:colOff>177800</xdr:colOff>
      <xdr:row>76</xdr:row>
      <xdr:rowOff>76623</xdr:rowOff>
    </xdr:to>
    <xdr:cxnSp macro="">
      <xdr:nvCxnSpPr>
        <xdr:cNvPr id="855" name="直線コネクタ 854"/>
        <xdr:cNvCxnSpPr/>
      </xdr:nvCxnSpPr>
      <xdr:spPr>
        <a:xfrm flipV="1">
          <a:off x="20434300" y="13076206"/>
          <a:ext cx="889000" cy="3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76623</xdr:rowOff>
    </xdr:from>
    <xdr:to>
      <xdr:col>107</xdr:col>
      <xdr:colOff>50800</xdr:colOff>
      <xdr:row>76</xdr:row>
      <xdr:rowOff>134279</xdr:rowOff>
    </xdr:to>
    <xdr:cxnSp macro="">
      <xdr:nvCxnSpPr>
        <xdr:cNvPr id="858" name="直線コネクタ 857"/>
        <xdr:cNvCxnSpPr/>
      </xdr:nvCxnSpPr>
      <xdr:spPr>
        <a:xfrm flipV="1">
          <a:off x="19545300" y="13106823"/>
          <a:ext cx="889000" cy="5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134279</xdr:rowOff>
    </xdr:from>
    <xdr:to>
      <xdr:col>102</xdr:col>
      <xdr:colOff>114300</xdr:colOff>
      <xdr:row>76</xdr:row>
      <xdr:rowOff>162871</xdr:rowOff>
    </xdr:to>
    <xdr:cxnSp macro="">
      <xdr:nvCxnSpPr>
        <xdr:cNvPr id="861" name="直線コネクタ 860"/>
        <xdr:cNvCxnSpPr/>
      </xdr:nvCxnSpPr>
      <xdr:spPr>
        <a:xfrm flipV="1">
          <a:off x="18656300" y="13164479"/>
          <a:ext cx="889000" cy="2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142784</xdr:rowOff>
    </xdr:from>
    <xdr:to>
      <xdr:col>116</xdr:col>
      <xdr:colOff>114300</xdr:colOff>
      <xdr:row>76</xdr:row>
      <xdr:rowOff>72935</xdr:rowOff>
    </xdr:to>
    <xdr:sp macro="" textlink="">
      <xdr:nvSpPr>
        <xdr:cNvPr id="871" name="楕円 870"/>
        <xdr:cNvSpPr/>
      </xdr:nvSpPr>
      <xdr:spPr>
        <a:xfrm>
          <a:off x="22110700" y="130015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121211</xdr:rowOff>
    </xdr:from>
    <xdr:ext cx="534377" cy="259045"/>
    <xdr:sp macro="" textlink="">
      <xdr:nvSpPr>
        <xdr:cNvPr id="872" name="繰出金該当値テキスト"/>
        <xdr:cNvSpPr txBox="1"/>
      </xdr:nvSpPr>
      <xdr:spPr>
        <a:xfrm>
          <a:off x="22212300" y="1297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166656</xdr:rowOff>
    </xdr:from>
    <xdr:to>
      <xdr:col>112</xdr:col>
      <xdr:colOff>38100</xdr:colOff>
      <xdr:row>76</xdr:row>
      <xdr:rowOff>96806</xdr:rowOff>
    </xdr:to>
    <xdr:sp macro="" textlink="">
      <xdr:nvSpPr>
        <xdr:cNvPr id="873" name="楕円 872"/>
        <xdr:cNvSpPr/>
      </xdr:nvSpPr>
      <xdr:spPr>
        <a:xfrm>
          <a:off x="21272500" y="130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87933</xdr:rowOff>
    </xdr:from>
    <xdr:ext cx="534377" cy="259045"/>
    <xdr:sp macro="" textlink="">
      <xdr:nvSpPr>
        <xdr:cNvPr id="874" name="テキスト ボックス 873"/>
        <xdr:cNvSpPr txBox="1"/>
      </xdr:nvSpPr>
      <xdr:spPr>
        <a:xfrm>
          <a:off x="21056111" y="1311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25823</xdr:rowOff>
    </xdr:from>
    <xdr:to>
      <xdr:col>107</xdr:col>
      <xdr:colOff>101600</xdr:colOff>
      <xdr:row>76</xdr:row>
      <xdr:rowOff>127423</xdr:rowOff>
    </xdr:to>
    <xdr:sp macro="" textlink="">
      <xdr:nvSpPr>
        <xdr:cNvPr id="875" name="楕円 874"/>
        <xdr:cNvSpPr/>
      </xdr:nvSpPr>
      <xdr:spPr>
        <a:xfrm>
          <a:off x="20383500" y="1305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118550</xdr:rowOff>
    </xdr:from>
    <xdr:ext cx="534377" cy="259045"/>
    <xdr:sp macro="" textlink="">
      <xdr:nvSpPr>
        <xdr:cNvPr id="876" name="テキスト ボックス 875"/>
        <xdr:cNvSpPr txBox="1"/>
      </xdr:nvSpPr>
      <xdr:spPr>
        <a:xfrm>
          <a:off x="20167111" y="1314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83479</xdr:rowOff>
    </xdr:from>
    <xdr:to>
      <xdr:col>102</xdr:col>
      <xdr:colOff>165100</xdr:colOff>
      <xdr:row>77</xdr:row>
      <xdr:rowOff>13629</xdr:rowOff>
    </xdr:to>
    <xdr:sp macro="" textlink="">
      <xdr:nvSpPr>
        <xdr:cNvPr id="877" name="楕円 876"/>
        <xdr:cNvSpPr/>
      </xdr:nvSpPr>
      <xdr:spPr>
        <a:xfrm>
          <a:off x="19494500" y="1311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4756</xdr:rowOff>
    </xdr:from>
    <xdr:ext cx="534377" cy="259045"/>
    <xdr:sp macro="" textlink="">
      <xdr:nvSpPr>
        <xdr:cNvPr id="878" name="テキスト ボックス 877"/>
        <xdr:cNvSpPr txBox="1"/>
      </xdr:nvSpPr>
      <xdr:spPr>
        <a:xfrm>
          <a:off x="19278111" y="132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112071</xdr:rowOff>
    </xdr:from>
    <xdr:to>
      <xdr:col>98</xdr:col>
      <xdr:colOff>38100</xdr:colOff>
      <xdr:row>77</xdr:row>
      <xdr:rowOff>42221</xdr:rowOff>
    </xdr:to>
    <xdr:sp macro="" textlink="">
      <xdr:nvSpPr>
        <xdr:cNvPr id="879" name="楕円 878"/>
        <xdr:cNvSpPr/>
      </xdr:nvSpPr>
      <xdr:spPr>
        <a:xfrm>
          <a:off x="18605500" y="131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33348</xdr:rowOff>
    </xdr:from>
    <xdr:ext cx="534377" cy="259045"/>
    <xdr:sp macro="" textlink="">
      <xdr:nvSpPr>
        <xdr:cNvPr id="880" name="テキスト ボックス 879"/>
        <xdr:cNvSpPr txBox="1"/>
      </xdr:nvSpPr>
      <xdr:spPr>
        <a:xfrm>
          <a:off x="18389111" y="1323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104,770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円となっており、類似団体や全国、県平均と比べ高い状況で推移している。これは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本市の地理的要因により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類似団体と比べ職員数が多いことが要因である。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定員適正化計画の実施に伴い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職員数は減少しているものの、</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コミュニティ推進事業における集落支援員の増員や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口減少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の影響により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102,089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円となっており、類似団体や全国、県平均と比べ高い状況にある。これは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推進事業によるものが大きく影響しているが、前年度に比べ上回っている要因は、学校給食の公会計化に移行したことに伴う経費の増加や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維持管理経費やネットワークシステムの維持管理経費の増加によるものである。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135,318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円となっており、類似団体に比べ高く右肩上がりで増加しており、平成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年度と比較しても約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倍の伸びとなっている。子どものための保育給付事業や障害者自立支援給付費等事業、生活保護事業等の増が要因であるが、扶助費の</a:t>
          </a:r>
          <a:r>
            <a:rPr kumimoji="1" lang="ja-JP" altLang="ja-JP" sz="1100" b="0" i="0" u="none" strike="noStrike" kern="0" cap="none" spc="0" normalizeH="0" baseline="0" noProof="0">
              <a:ln>
                <a:noFill/>
              </a:ln>
              <a:solidFill>
                <a:prstClr val="black"/>
              </a:solidFill>
              <a:effectLst/>
              <a:uLnTx/>
              <a:uFillTx/>
              <a:latin typeface="+mn-lt"/>
              <a:ea typeface="+mn-ea"/>
              <a:cs typeface="+mn-cs"/>
            </a:rPr>
            <a:t>多くは法令等の規定により支出が義務付けられており縮減が容易でない経費である。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補助費等は、住民一人当たり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96,772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円となっており、類似団体や全国、県平均と比べ高い状況で推移している。これは北松北部環境組合への負担金によるものが大きく、補助費等全体の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％を占めている。前年度に比べ上回っている要因は</a:t>
          </a:r>
          <a:r>
            <a:rPr kumimoji="0" lang="ja-JP" altLang="ja-JP" sz="1100" b="0" i="0" u="none" strike="noStrike" kern="0" cap="none" spc="0" normalizeH="0" baseline="0" noProof="0">
              <a:ln>
                <a:noFill/>
              </a:ln>
              <a:solidFill>
                <a:prstClr val="black"/>
              </a:solidFill>
              <a:effectLst/>
              <a:uLnTx/>
              <a:uFillTx/>
              <a:latin typeface="+mn-lt"/>
              <a:ea typeface="+mn-ea"/>
              <a:cs typeface="+mn-cs"/>
            </a:rPr>
            <a:t>新船建造に係る</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rPr>
            <a:t>交通船事業への繰出金やコミュニティ推進事業の影響によるものである。</a:t>
          </a:r>
          <a:endPar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146,697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円となっており、前年度に比べ増加した要因は、</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地開発基金にて先行取得した資産の買い戻しによるものや地域情報化基盤整備事業等を実施したことによるものである。新規整備、更新整備ともに前年度より減少したが、更新整備は類似団体と比べ住民ひとりあたりのコストが高い状況にある。</a:t>
          </a:r>
          <a:endPar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32,116
31,970
235.09
27,338,569
26,818,349
392,394
13,467,401
28,016,477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129603</xdr:rowOff>
    </xdr:from>
    <xdr:to>
      <xdr:col>24</xdr:col>
      <xdr:colOff>63500</xdr:colOff>
      <xdr:row>34</xdr:row>
      <xdr:rowOff>131890</xdr:rowOff>
    </xdr:to>
    <xdr:cxnSp macro="">
      <xdr:nvCxnSpPr>
        <xdr:cNvPr id="61" name="直線コネクタ 60"/>
        <xdr:cNvCxnSpPr/>
      </xdr:nvCxnSpPr>
      <xdr:spPr>
        <a:xfrm>
          <a:off x="3797300" y="595890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37021</xdr:rowOff>
    </xdr:from>
    <xdr:to>
      <xdr:col>19</xdr:col>
      <xdr:colOff>177800</xdr:colOff>
      <xdr:row>34</xdr:row>
      <xdr:rowOff>129603</xdr:rowOff>
    </xdr:to>
    <xdr:cxnSp macro="">
      <xdr:nvCxnSpPr>
        <xdr:cNvPr id="64" name="直線コネクタ 63"/>
        <xdr:cNvCxnSpPr/>
      </xdr:nvCxnSpPr>
      <xdr:spPr>
        <a:xfrm>
          <a:off x="2908300" y="5866321"/>
          <a:ext cx="889000" cy="9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37021</xdr:rowOff>
    </xdr:from>
    <xdr:to>
      <xdr:col>15</xdr:col>
      <xdr:colOff>50800</xdr:colOff>
      <xdr:row>34</xdr:row>
      <xdr:rowOff>117602</xdr:rowOff>
    </xdr:to>
    <xdr:cxnSp macro="">
      <xdr:nvCxnSpPr>
        <xdr:cNvPr id="67" name="直線コネクタ 66"/>
        <xdr:cNvCxnSpPr/>
      </xdr:nvCxnSpPr>
      <xdr:spPr>
        <a:xfrm flipV="1">
          <a:off x="2019300" y="5866321"/>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79311</xdr:rowOff>
    </xdr:from>
    <xdr:to>
      <xdr:col>10</xdr:col>
      <xdr:colOff>114300</xdr:colOff>
      <xdr:row>34</xdr:row>
      <xdr:rowOff>117602</xdr:rowOff>
    </xdr:to>
    <xdr:cxnSp macro="">
      <xdr:nvCxnSpPr>
        <xdr:cNvPr id="70" name="直線コネクタ 69"/>
        <xdr:cNvCxnSpPr/>
      </xdr:nvCxnSpPr>
      <xdr:spPr>
        <a:xfrm>
          <a:off x="1130300" y="5908611"/>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81090</xdr:rowOff>
    </xdr:from>
    <xdr:to>
      <xdr:col>24</xdr:col>
      <xdr:colOff>114300</xdr:colOff>
      <xdr:row>35</xdr:row>
      <xdr:rowOff>11240</xdr:rowOff>
    </xdr:to>
    <xdr:sp macro="" textlink="">
      <xdr:nvSpPr>
        <xdr:cNvPr id="80" name="楕円 79"/>
        <xdr:cNvSpPr/>
      </xdr:nvSpPr>
      <xdr:spPr>
        <a:xfrm>
          <a:off x="4584700" y="59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103967</xdr:rowOff>
    </xdr:from>
    <xdr:ext cx="469744" cy="259045"/>
    <xdr:sp macro="" textlink="">
      <xdr:nvSpPr>
        <xdr:cNvPr id="81" name="議会費該当値テキスト"/>
        <xdr:cNvSpPr txBox="1"/>
      </xdr:nvSpPr>
      <xdr:spPr>
        <a:xfrm>
          <a:off x="4686300" y="576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78803</xdr:rowOff>
    </xdr:from>
    <xdr:to>
      <xdr:col>20</xdr:col>
      <xdr:colOff>38100</xdr:colOff>
      <xdr:row>35</xdr:row>
      <xdr:rowOff>8953</xdr:rowOff>
    </xdr:to>
    <xdr:sp macro="" textlink="">
      <xdr:nvSpPr>
        <xdr:cNvPr id="82" name="楕円 81"/>
        <xdr:cNvSpPr/>
      </xdr:nvSpPr>
      <xdr:spPr>
        <a:xfrm>
          <a:off x="3746500" y="59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25480</xdr:rowOff>
    </xdr:from>
    <xdr:ext cx="469744" cy="259045"/>
    <xdr:sp macro="" textlink="">
      <xdr:nvSpPr>
        <xdr:cNvPr id="83" name="テキスト ボックス 82"/>
        <xdr:cNvSpPr txBox="1"/>
      </xdr:nvSpPr>
      <xdr:spPr>
        <a:xfrm>
          <a:off x="3562428" y="568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157671</xdr:rowOff>
    </xdr:from>
    <xdr:to>
      <xdr:col>15</xdr:col>
      <xdr:colOff>101600</xdr:colOff>
      <xdr:row>34</xdr:row>
      <xdr:rowOff>87821</xdr:rowOff>
    </xdr:to>
    <xdr:sp macro="" textlink="">
      <xdr:nvSpPr>
        <xdr:cNvPr id="84" name="楕円 83"/>
        <xdr:cNvSpPr/>
      </xdr:nvSpPr>
      <xdr:spPr>
        <a:xfrm>
          <a:off x="2857500" y="58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104348</xdr:rowOff>
    </xdr:from>
    <xdr:ext cx="469744" cy="259045"/>
    <xdr:sp macro="" textlink="">
      <xdr:nvSpPr>
        <xdr:cNvPr id="85" name="テキスト ボックス 84"/>
        <xdr:cNvSpPr txBox="1"/>
      </xdr:nvSpPr>
      <xdr:spPr>
        <a:xfrm>
          <a:off x="2673428" y="559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66802</xdr:rowOff>
    </xdr:from>
    <xdr:to>
      <xdr:col>10</xdr:col>
      <xdr:colOff>165100</xdr:colOff>
      <xdr:row>34</xdr:row>
      <xdr:rowOff>168402</xdr:rowOff>
    </xdr:to>
    <xdr:sp macro="" textlink="">
      <xdr:nvSpPr>
        <xdr:cNvPr id="86" name="楕円 85"/>
        <xdr:cNvSpPr/>
      </xdr:nvSpPr>
      <xdr:spPr>
        <a:xfrm>
          <a:off x="1968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13479</xdr:rowOff>
    </xdr:from>
    <xdr:ext cx="469744" cy="259045"/>
    <xdr:sp macro="" textlink="">
      <xdr:nvSpPr>
        <xdr:cNvPr id="87" name="テキスト ボックス 86"/>
        <xdr:cNvSpPr txBox="1"/>
      </xdr:nvSpPr>
      <xdr:spPr>
        <a:xfrm>
          <a:off x="1784428" y="56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88" name="楕円 87"/>
        <xdr:cNvSpPr/>
      </xdr:nvSpPr>
      <xdr:spPr>
        <a:xfrm>
          <a:off x="1079500" y="585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146638</xdr:rowOff>
    </xdr:from>
    <xdr:ext cx="469744" cy="259045"/>
    <xdr:sp macro="" textlink="">
      <xdr:nvSpPr>
        <xdr:cNvPr id="89" name="テキスト ボックス 88"/>
        <xdr:cNvSpPr txBox="1"/>
      </xdr:nvSpPr>
      <xdr:spPr>
        <a:xfrm>
          <a:off x="895428" y="563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86523</xdr:rowOff>
    </xdr:from>
    <xdr:to>
      <xdr:col>24</xdr:col>
      <xdr:colOff>63500</xdr:colOff>
      <xdr:row>54</xdr:row>
      <xdr:rowOff>121439</xdr:rowOff>
    </xdr:to>
    <xdr:cxnSp macro="">
      <xdr:nvCxnSpPr>
        <xdr:cNvPr id="116" name="直線コネクタ 115"/>
        <xdr:cNvCxnSpPr/>
      </xdr:nvCxnSpPr>
      <xdr:spPr>
        <a:xfrm>
          <a:off x="3797300" y="9344823"/>
          <a:ext cx="838200" cy="3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131699</xdr:rowOff>
    </xdr:from>
    <xdr:to>
      <xdr:col>19</xdr:col>
      <xdr:colOff>177800</xdr:colOff>
      <xdr:row>54</xdr:row>
      <xdr:rowOff>86523</xdr:rowOff>
    </xdr:to>
    <xdr:cxnSp macro="">
      <xdr:nvCxnSpPr>
        <xdr:cNvPr id="119" name="直線コネクタ 118"/>
        <xdr:cNvCxnSpPr/>
      </xdr:nvCxnSpPr>
      <xdr:spPr>
        <a:xfrm>
          <a:off x="2908300" y="9218549"/>
          <a:ext cx="889000" cy="1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131699</xdr:rowOff>
    </xdr:from>
    <xdr:to>
      <xdr:col>15</xdr:col>
      <xdr:colOff>50800</xdr:colOff>
      <xdr:row>55</xdr:row>
      <xdr:rowOff>1905</xdr:rowOff>
    </xdr:to>
    <xdr:cxnSp macro="">
      <xdr:nvCxnSpPr>
        <xdr:cNvPr id="122" name="直線コネクタ 121"/>
        <xdr:cNvCxnSpPr/>
      </xdr:nvCxnSpPr>
      <xdr:spPr>
        <a:xfrm flipV="1">
          <a:off x="2019300" y="9218549"/>
          <a:ext cx="889000" cy="2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1905</xdr:rowOff>
    </xdr:from>
    <xdr:to>
      <xdr:col>10</xdr:col>
      <xdr:colOff>114300</xdr:colOff>
      <xdr:row>56</xdr:row>
      <xdr:rowOff>137130</xdr:rowOff>
    </xdr:to>
    <xdr:cxnSp macro="">
      <xdr:nvCxnSpPr>
        <xdr:cNvPr id="125" name="直線コネクタ 124"/>
        <xdr:cNvCxnSpPr/>
      </xdr:nvCxnSpPr>
      <xdr:spPr>
        <a:xfrm flipV="1">
          <a:off x="1130300" y="9431655"/>
          <a:ext cx="889000" cy="30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70639</xdr:rowOff>
    </xdr:from>
    <xdr:to>
      <xdr:col>24</xdr:col>
      <xdr:colOff>114300</xdr:colOff>
      <xdr:row>55</xdr:row>
      <xdr:rowOff>789</xdr:rowOff>
    </xdr:to>
    <xdr:sp macro="" textlink="">
      <xdr:nvSpPr>
        <xdr:cNvPr id="135" name="楕円 134"/>
        <xdr:cNvSpPr/>
      </xdr:nvSpPr>
      <xdr:spPr>
        <a:xfrm>
          <a:off x="4584700" y="9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93516</xdr:rowOff>
    </xdr:from>
    <xdr:ext cx="599010" cy="259045"/>
    <xdr:sp macro="" textlink="">
      <xdr:nvSpPr>
        <xdr:cNvPr id="136" name="総務費該当値テキスト"/>
        <xdr:cNvSpPr txBox="1"/>
      </xdr:nvSpPr>
      <xdr:spPr>
        <a:xfrm>
          <a:off x="4686300" y="91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35723</xdr:rowOff>
    </xdr:from>
    <xdr:to>
      <xdr:col>20</xdr:col>
      <xdr:colOff>38100</xdr:colOff>
      <xdr:row>54</xdr:row>
      <xdr:rowOff>137323</xdr:rowOff>
    </xdr:to>
    <xdr:sp macro="" textlink="">
      <xdr:nvSpPr>
        <xdr:cNvPr id="137" name="楕円 136"/>
        <xdr:cNvSpPr/>
      </xdr:nvSpPr>
      <xdr:spPr>
        <a:xfrm>
          <a:off x="3746500" y="92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153850</xdr:rowOff>
    </xdr:from>
    <xdr:ext cx="599010" cy="259045"/>
    <xdr:sp macro="" textlink="">
      <xdr:nvSpPr>
        <xdr:cNvPr id="138" name="テキスト ボックス 137"/>
        <xdr:cNvSpPr txBox="1"/>
      </xdr:nvSpPr>
      <xdr:spPr>
        <a:xfrm>
          <a:off x="3497795" y="906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80899</xdr:rowOff>
    </xdr:from>
    <xdr:to>
      <xdr:col>15</xdr:col>
      <xdr:colOff>101600</xdr:colOff>
      <xdr:row>54</xdr:row>
      <xdr:rowOff>11049</xdr:rowOff>
    </xdr:to>
    <xdr:sp macro="" textlink="">
      <xdr:nvSpPr>
        <xdr:cNvPr id="139" name="楕円 138"/>
        <xdr:cNvSpPr/>
      </xdr:nvSpPr>
      <xdr:spPr>
        <a:xfrm>
          <a:off x="2857500" y="91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27576</xdr:rowOff>
    </xdr:from>
    <xdr:ext cx="599010" cy="259045"/>
    <xdr:sp macro="" textlink="">
      <xdr:nvSpPr>
        <xdr:cNvPr id="140" name="テキスト ボックス 139"/>
        <xdr:cNvSpPr txBox="1"/>
      </xdr:nvSpPr>
      <xdr:spPr>
        <a:xfrm>
          <a:off x="2608795" y="89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122555</xdr:rowOff>
    </xdr:from>
    <xdr:to>
      <xdr:col>10</xdr:col>
      <xdr:colOff>165100</xdr:colOff>
      <xdr:row>55</xdr:row>
      <xdr:rowOff>52705</xdr:rowOff>
    </xdr:to>
    <xdr:sp macro="" textlink="">
      <xdr:nvSpPr>
        <xdr:cNvPr id="141" name="楕円 140"/>
        <xdr:cNvSpPr/>
      </xdr:nvSpPr>
      <xdr:spPr>
        <a:xfrm>
          <a:off x="1968500" y="938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69232</xdr:rowOff>
    </xdr:from>
    <xdr:ext cx="599010" cy="259045"/>
    <xdr:sp macro="" textlink="">
      <xdr:nvSpPr>
        <xdr:cNvPr id="142" name="テキスト ボックス 141"/>
        <xdr:cNvSpPr txBox="1"/>
      </xdr:nvSpPr>
      <xdr:spPr>
        <a:xfrm>
          <a:off x="1719795" y="915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86330</xdr:rowOff>
    </xdr:from>
    <xdr:to>
      <xdr:col>6</xdr:col>
      <xdr:colOff>38100</xdr:colOff>
      <xdr:row>57</xdr:row>
      <xdr:rowOff>16480</xdr:rowOff>
    </xdr:to>
    <xdr:sp macro="" textlink="">
      <xdr:nvSpPr>
        <xdr:cNvPr id="143" name="楕円 142"/>
        <xdr:cNvSpPr/>
      </xdr:nvSpPr>
      <xdr:spPr>
        <a:xfrm>
          <a:off x="1079500" y="968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7607</xdr:rowOff>
    </xdr:from>
    <xdr:ext cx="534377" cy="259045"/>
    <xdr:sp macro="" textlink="">
      <xdr:nvSpPr>
        <xdr:cNvPr id="144" name="テキスト ボックス 143"/>
        <xdr:cNvSpPr txBox="1"/>
      </xdr:nvSpPr>
      <xdr:spPr>
        <a:xfrm>
          <a:off x="863111" y="97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54447</xdr:rowOff>
    </xdr:from>
    <xdr:to>
      <xdr:col>24</xdr:col>
      <xdr:colOff>63500</xdr:colOff>
      <xdr:row>74</xdr:row>
      <xdr:rowOff>77909</xdr:rowOff>
    </xdr:to>
    <xdr:cxnSp macro="">
      <xdr:nvCxnSpPr>
        <xdr:cNvPr id="174" name="直線コネクタ 173"/>
        <xdr:cNvCxnSpPr/>
      </xdr:nvCxnSpPr>
      <xdr:spPr>
        <a:xfrm flipV="1">
          <a:off x="3797300" y="12741747"/>
          <a:ext cx="8382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77909</xdr:rowOff>
    </xdr:from>
    <xdr:to>
      <xdr:col>19</xdr:col>
      <xdr:colOff>177800</xdr:colOff>
      <xdr:row>75</xdr:row>
      <xdr:rowOff>47734</xdr:rowOff>
    </xdr:to>
    <xdr:cxnSp macro="">
      <xdr:nvCxnSpPr>
        <xdr:cNvPr id="177" name="直線コネクタ 176"/>
        <xdr:cNvCxnSpPr/>
      </xdr:nvCxnSpPr>
      <xdr:spPr>
        <a:xfrm flipV="1">
          <a:off x="2908300" y="12765209"/>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47734</xdr:rowOff>
    </xdr:from>
    <xdr:to>
      <xdr:col>15</xdr:col>
      <xdr:colOff>50800</xdr:colOff>
      <xdr:row>75</xdr:row>
      <xdr:rowOff>72217</xdr:rowOff>
    </xdr:to>
    <xdr:cxnSp macro="">
      <xdr:nvCxnSpPr>
        <xdr:cNvPr id="180" name="直線コネクタ 179"/>
        <xdr:cNvCxnSpPr/>
      </xdr:nvCxnSpPr>
      <xdr:spPr>
        <a:xfrm flipV="1">
          <a:off x="2019300" y="12906484"/>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72217</xdr:rowOff>
    </xdr:from>
    <xdr:to>
      <xdr:col>10</xdr:col>
      <xdr:colOff>114300</xdr:colOff>
      <xdr:row>75</xdr:row>
      <xdr:rowOff>136583</xdr:rowOff>
    </xdr:to>
    <xdr:cxnSp macro="">
      <xdr:nvCxnSpPr>
        <xdr:cNvPr id="183" name="直線コネクタ 182"/>
        <xdr:cNvCxnSpPr/>
      </xdr:nvCxnSpPr>
      <xdr:spPr>
        <a:xfrm flipV="1">
          <a:off x="1130300" y="12930967"/>
          <a:ext cx="889000" cy="6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3647</xdr:rowOff>
    </xdr:from>
    <xdr:to>
      <xdr:col>24</xdr:col>
      <xdr:colOff>114300</xdr:colOff>
      <xdr:row>74</xdr:row>
      <xdr:rowOff>105247</xdr:rowOff>
    </xdr:to>
    <xdr:sp macro="" textlink="">
      <xdr:nvSpPr>
        <xdr:cNvPr id="193" name="楕円 192"/>
        <xdr:cNvSpPr/>
      </xdr:nvSpPr>
      <xdr:spPr>
        <a:xfrm>
          <a:off x="4584700" y="1269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26524</xdr:rowOff>
    </xdr:from>
    <xdr:ext cx="599010" cy="259045"/>
    <xdr:sp macro="" textlink="">
      <xdr:nvSpPr>
        <xdr:cNvPr id="194" name="民生費該当値テキスト"/>
        <xdr:cNvSpPr txBox="1"/>
      </xdr:nvSpPr>
      <xdr:spPr>
        <a:xfrm>
          <a:off x="4686300" y="1254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27109</xdr:rowOff>
    </xdr:from>
    <xdr:to>
      <xdr:col>20</xdr:col>
      <xdr:colOff>38100</xdr:colOff>
      <xdr:row>74</xdr:row>
      <xdr:rowOff>128709</xdr:rowOff>
    </xdr:to>
    <xdr:sp macro="" textlink="">
      <xdr:nvSpPr>
        <xdr:cNvPr id="195" name="楕円 194"/>
        <xdr:cNvSpPr/>
      </xdr:nvSpPr>
      <xdr:spPr>
        <a:xfrm>
          <a:off x="3746500" y="1271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145236</xdr:rowOff>
    </xdr:from>
    <xdr:ext cx="599010" cy="259045"/>
    <xdr:sp macro="" textlink="">
      <xdr:nvSpPr>
        <xdr:cNvPr id="196" name="テキスト ボックス 195"/>
        <xdr:cNvSpPr txBox="1"/>
      </xdr:nvSpPr>
      <xdr:spPr>
        <a:xfrm>
          <a:off x="3497795" y="1248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168384</xdr:rowOff>
    </xdr:from>
    <xdr:to>
      <xdr:col>15</xdr:col>
      <xdr:colOff>101600</xdr:colOff>
      <xdr:row>75</xdr:row>
      <xdr:rowOff>98534</xdr:rowOff>
    </xdr:to>
    <xdr:sp macro="" textlink="">
      <xdr:nvSpPr>
        <xdr:cNvPr id="197" name="楕円 196"/>
        <xdr:cNvSpPr/>
      </xdr:nvSpPr>
      <xdr:spPr>
        <a:xfrm>
          <a:off x="2857500" y="128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115061</xdr:rowOff>
    </xdr:from>
    <xdr:ext cx="599010" cy="259045"/>
    <xdr:sp macro="" textlink="">
      <xdr:nvSpPr>
        <xdr:cNvPr id="198" name="テキスト ボックス 197"/>
        <xdr:cNvSpPr txBox="1"/>
      </xdr:nvSpPr>
      <xdr:spPr>
        <a:xfrm>
          <a:off x="2608795" y="1263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21417</xdr:rowOff>
    </xdr:from>
    <xdr:to>
      <xdr:col>10</xdr:col>
      <xdr:colOff>165100</xdr:colOff>
      <xdr:row>75</xdr:row>
      <xdr:rowOff>123017</xdr:rowOff>
    </xdr:to>
    <xdr:sp macro="" textlink="">
      <xdr:nvSpPr>
        <xdr:cNvPr id="199" name="楕円 198"/>
        <xdr:cNvSpPr/>
      </xdr:nvSpPr>
      <xdr:spPr>
        <a:xfrm>
          <a:off x="1968500" y="128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139544</xdr:rowOff>
    </xdr:from>
    <xdr:ext cx="599010" cy="259045"/>
    <xdr:sp macro="" textlink="">
      <xdr:nvSpPr>
        <xdr:cNvPr id="200" name="テキスト ボックス 199"/>
        <xdr:cNvSpPr txBox="1"/>
      </xdr:nvSpPr>
      <xdr:spPr>
        <a:xfrm>
          <a:off x="1719795" y="1265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85783</xdr:rowOff>
    </xdr:from>
    <xdr:to>
      <xdr:col>6</xdr:col>
      <xdr:colOff>38100</xdr:colOff>
      <xdr:row>76</xdr:row>
      <xdr:rowOff>15934</xdr:rowOff>
    </xdr:to>
    <xdr:sp macro="" textlink="">
      <xdr:nvSpPr>
        <xdr:cNvPr id="201" name="楕円 200"/>
        <xdr:cNvSpPr/>
      </xdr:nvSpPr>
      <xdr:spPr>
        <a:xfrm>
          <a:off x="1079500" y="129445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32460</xdr:rowOff>
    </xdr:from>
    <xdr:ext cx="599010" cy="259045"/>
    <xdr:sp macro="" textlink="">
      <xdr:nvSpPr>
        <xdr:cNvPr id="202" name="テキスト ボックス 201"/>
        <xdr:cNvSpPr txBox="1"/>
      </xdr:nvSpPr>
      <xdr:spPr>
        <a:xfrm>
          <a:off x="830795" y="1271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23403</xdr:rowOff>
    </xdr:from>
    <xdr:to>
      <xdr:col>24</xdr:col>
      <xdr:colOff>63500</xdr:colOff>
      <xdr:row>95</xdr:row>
      <xdr:rowOff>111530</xdr:rowOff>
    </xdr:to>
    <xdr:cxnSp macro="">
      <xdr:nvCxnSpPr>
        <xdr:cNvPr id="231" name="直線コネクタ 230"/>
        <xdr:cNvCxnSpPr/>
      </xdr:nvCxnSpPr>
      <xdr:spPr>
        <a:xfrm>
          <a:off x="3797300" y="16311153"/>
          <a:ext cx="838200" cy="8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23403</xdr:rowOff>
    </xdr:from>
    <xdr:to>
      <xdr:col>19</xdr:col>
      <xdr:colOff>177800</xdr:colOff>
      <xdr:row>95</xdr:row>
      <xdr:rowOff>121427</xdr:rowOff>
    </xdr:to>
    <xdr:cxnSp macro="">
      <xdr:nvCxnSpPr>
        <xdr:cNvPr id="234" name="直線コネクタ 233"/>
        <xdr:cNvCxnSpPr/>
      </xdr:nvCxnSpPr>
      <xdr:spPr>
        <a:xfrm flipV="1">
          <a:off x="2908300" y="16311153"/>
          <a:ext cx="889000" cy="9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121427</xdr:rowOff>
    </xdr:from>
    <xdr:to>
      <xdr:col>15</xdr:col>
      <xdr:colOff>50800</xdr:colOff>
      <xdr:row>95</xdr:row>
      <xdr:rowOff>167825</xdr:rowOff>
    </xdr:to>
    <xdr:cxnSp macro="">
      <xdr:nvCxnSpPr>
        <xdr:cNvPr id="237" name="直線コネクタ 236"/>
        <xdr:cNvCxnSpPr/>
      </xdr:nvCxnSpPr>
      <xdr:spPr>
        <a:xfrm flipV="1">
          <a:off x="2019300" y="16409177"/>
          <a:ext cx="889000" cy="4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143174</xdr:rowOff>
    </xdr:from>
    <xdr:to>
      <xdr:col>10</xdr:col>
      <xdr:colOff>114300</xdr:colOff>
      <xdr:row>95</xdr:row>
      <xdr:rowOff>167825</xdr:rowOff>
    </xdr:to>
    <xdr:cxnSp macro="">
      <xdr:nvCxnSpPr>
        <xdr:cNvPr id="240" name="直線コネクタ 239"/>
        <xdr:cNvCxnSpPr/>
      </xdr:nvCxnSpPr>
      <xdr:spPr>
        <a:xfrm>
          <a:off x="1130300" y="16430924"/>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60730</xdr:rowOff>
    </xdr:from>
    <xdr:to>
      <xdr:col>24</xdr:col>
      <xdr:colOff>114300</xdr:colOff>
      <xdr:row>95</xdr:row>
      <xdr:rowOff>162330</xdr:rowOff>
    </xdr:to>
    <xdr:sp macro="" textlink="">
      <xdr:nvSpPr>
        <xdr:cNvPr id="250" name="楕円 249"/>
        <xdr:cNvSpPr/>
      </xdr:nvSpPr>
      <xdr:spPr>
        <a:xfrm>
          <a:off x="4584700" y="163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83607</xdr:rowOff>
    </xdr:from>
    <xdr:ext cx="534377" cy="259045"/>
    <xdr:sp macro="" textlink="">
      <xdr:nvSpPr>
        <xdr:cNvPr id="251" name="衛生費該当値テキスト"/>
        <xdr:cNvSpPr txBox="1"/>
      </xdr:nvSpPr>
      <xdr:spPr>
        <a:xfrm>
          <a:off x="4686300" y="1619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144053</xdr:rowOff>
    </xdr:from>
    <xdr:to>
      <xdr:col>20</xdr:col>
      <xdr:colOff>38100</xdr:colOff>
      <xdr:row>95</xdr:row>
      <xdr:rowOff>74203</xdr:rowOff>
    </xdr:to>
    <xdr:sp macro="" textlink="">
      <xdr:nvSpPr>
        <xdr:cNvPr id="252" name="楕円 251"/>
        <xdr:cNvSpPr/>
      </xdr:nvSpPr>
      <xdr:spPr>
        <a:xfrm>
          <a:off x="3746500" y="1626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90730</xdr:rowOff>
    </xdr:from>
    <xdr:ext cx="534377" cy="259045"/>
    <xdr:sp macro="" textlink="">
      <xdr:nvSpPr>
        <xdr:cNvPr id="253" name="テキスト ボックス 252"/>
        <xdr:cNvSpPr txBox="1"/>
      </xdr:nvSpPr>
      <xdr:spPr>
        <a:xfrm>
          <a:off x="3530111" y="1603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70627</xdr:rowOff>
    </xdr:from>
    <xdr:to>
      <xdr:col>15</xdr:col>
      <xdr:colOff>101600</xdr:colOff>
      <xdr:row>96</xdr:row>
      <xdr:rowOff>777</xdr:rowOff>
    </xdr:to>
    <xdr:sp macro="" textlink="">
      <xdr:nvSpPr>
        <xdr:cNvPr id="254" name="楕円 253"/>
        <xdr:cNvSpPr/>
      </xdr:nvSpPr>
      <xdr:spPr>
        <a:xfrm>
          <a:off x="2857500" y="163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17304</xdr:rowOff>
    </xdr:from>
    <xdr:ext cx="534377" cy="259045"/>
    <xdr:sp macro="" textlink="">
      <xdr:nvSpPr>
        <xdr:cNvPr id="255" name="テキスト ボックス 254"/>
        <xdr:cNvSpPr txBox="1"/>
      </xdr:nvSpPr>
      <xdr:spPr>
        <a:xfrm>
          <a:off x="2641111" y="16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117025</xdr:rowOff>
    </xdr:from>
    <xdr:to>
      <xdr:col>10</xdr:col>
      <xdr:colOff>165100</xdr:colOff>
      <xdr:row>96</xdr:row>
      <xdr:rowOff>47175</xdr:rowOff>
    </xdr:to>
    <xdr:sp macro="" textlink="">
      <xdr:nvSpPr>
        <xdr:cNvPr id="256" name="楕円 255"/>
        <xdr:cNvSpPr/>
      </xdr:nvSpPr>
      <xdr:spPr>
        <a:xfrm>
          <a:off x="1968500" y="164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63702</xdr:rowOff>
    </xdr:from>
    <xdr:ext cx="534377" cy="259045"/>
    <xdr:sp macro="" textlink="">
      <xdr:nvSpPr>
        <xdr:cNvPr id="257" name="テキスト ボックス 256"/>
        <xdr:cNvSpPr txBox="1"/>
      </xdr:nvSpPr>
      <xdr:spPr>
        <a:xfrm>
          <a:off x="1752111" y="161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92374</xdr:rowOff>
    </xdr:from>
    <xdr:to>
      <xdr:col>6</xdr:col>
      <xdr:colOff>38100</xdr:colOff>
      <xdr:row>96</xdr:row>
      <xdr:rowOff>22524</xdr:rowOff>
    </xdr:to>
    <xdr:sp macro="" textlink="">
      <xdr:nvSpPr>
        <xdr:cNvPr id="258" name="楕円 257"/>
        <xdr:cNvSpPr/>
      </xdr:nvSpPr>
      <xdr:spPr>
        <a:xfrm>
          <a:off x="1079500" y="163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39051</xdr:rowOff>
    </xdr:from>
    <xdr:ext cx="534377" cy="259045"/>
    <xdr:sp macro="" textlink="">
      <xdr:nvSpPr>
        <xdr:cNvPr id="259" name="テキスト ボックス 258"/>
        <xdr:cNvSpPr txBox="1"/>
      </xdr:nvSpPr>
      <xdr:spPr>
        <a:xfrm>
          <a:off x="863111" y="161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82550</xdr:rowOff>
    </xdr:from>
    <xdr:to>
      <xdr:col>55</xdr:col>
      <xdr:colOff>0</xdr:colOff>
      <xdr:row>38</xdr:row>
      <xdr:rowOff>88428</xdr:rowOff>
    </xdr:to>
    <xdr:cxnSp macro="">
      <xdr:nvCxnSpPr>
        <xdr:cNvPr id="290" name="直線コネクタ 289"/>
        <xdr:cNvCxnSpPr/>
      </xdr:nvCxnSpPr>
      <xdr:spPr>
        <a:xfrm>
          <a:off x="9639300" y="6597650"/>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82550</xdr:rowOff>
    </xdr:from>
    <xdr:to>
      <xdr:col>50</xdr:col>
      <xdr:colOff>114300</xdr:colOff>
      <xdr:row>38</xdr:row>
      <xdr:rowOff>116513</xdr:rowOff>
    </xdr:to>
    <xdr:cxnSp macro="">
      <xdr:nvCxnSpPr>
        <xdr:cNvPr id="293" name="直線コネクタ 292"/>
        <xdr:cNvCxnSpPr/>
      </xdr:nvCxnSpPr>
      <xdr:spPr>
        <a:xfrm flipV="1">
          <a:off x="8750300" y="6597650"/>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116513</xdr:rowOff>
    </xdr:from>
    <xdr:to>
      <xdr:col>45</xdr:col>
      <xdr:colOff>177800</xdr:colOff>
      <xdr:row>38</xdr:row>
      <xdr:rowOff>125984</xdr:rowOff>
    </xdr:to>
    <xdr:cxnSp macro="">
      <xdr:nvCxnSpPr>
        <xdr:cNvPr id="296" name="直線コネクタ 295"/>
        <xdr:cNvCxnSpPr/>
      </xdr:nvCxnSpPr>
      <xdr:spPr>
        <a:xfrm flipV="1">
          <a:off x="7861300" y="6631613"/>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167132</xdr:rowOff>
    </xdr:from>
    <xdr:to>
      <xdr:col>41</xdr:col>
      <xdr:colOff>50800</xdr:colOff>
      <xdr:row>38</xdr:row>
      <xdr:rowOff>125984</xdr:rowOff>
    </xdr:to>
    <xdr:cxnSp macro="">
      <xdr:nvCxnSpPr>
        <xdr:cNvPr id="299" name="直線コネクタ 298"/>
        <xdr:cNvCxnSpPr/>
      </xdr:nvCxnSpPr>
      <xdr:spPr>
        <a:xfrm>
          <a:off x="6972300" y="6167882"/>
          <a:ext cx="889000" cy="47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37628</xdr:rowOff>
    </xdr:from>
    <xdr:to>
      <xdr:col>55</xdr:col>
      <xdr:colOff>50800</xdr:colOff>
      <xdr:row>38</xdr:row>
      <xdr:rowOff>139228</xdr:rowOff>
    </xdr:to>
    <xdr:sp macro="" textlink="">
      <xdr:nvSpPr>
        <xdr:cNvPr id="309" name="楕円 308"/>
        <xdr:cNvSpPr/>
      </xdr:nvSpPr>
      <xdr:spPr>
        <a:xfrm>
          <a:off x="10426700" y="65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16055</xdr:rowOff>
    </xdr:from>
    <xdr:ext cx="378565" cy="259045"/>
    <xdr:sp macro="" textlink="">
      <xdr:nvSpPr>
        <xdr:cNvPr id="310" name="労働費該当値テキスト"/>
        <xdr:cNvSpPr txBox="1"/>
      </xdr:nvSpPr>
      <xdr:spPr>
        <a:xfrm>
          <a:off x="10528300" y="6531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31750</xdr:rowOff>
    </xdr:from>
    <xdr:to>
      <xdr:col>50</xdr:col>
      <xdr:colOff>165100</xdr:colOff>
      <xdr:row>38</xdr:row>
      <xdr:rowOff>133350</xdr:rowOff>
    </xdr:to>
    <xdr:sp macro="" textlink="">
      <xdr:nvSpPr>
        <xdr:cNvPr id="311" name="楕円 310"/>
        <xdr:cNvSpPr/>
      </xdr:nvSpPr>
      <xdr:spPr>
        <a:xfrm>
          <a:off x="9588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124477</xdr:rowOff>
    </xdr:from>
    <xdr:ext cx="378565" cy="259045"/>
    <xdr:sp macro="" textlink="">
      <xdr:nvSpPr>
        <xdr:cNvPr id="312" name="テキスト ボックス 311"/>
        <xdr:cNvSpPr txBox="1"/>
      </xdr:nvSpPr>
      <xdr:spPr>
        <a:xfrm>
          <a:off x="9450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65713</xdr:rowOff>
    </xdr:from>
    <xdr:to>
      <xdr:col>46</xdr:col>
      <xdr:colOff>38100</xdr:colOff>
      <xdr:row>38</xdr:row>
      <xdr:rowOff>167313</xdr:rowOff>
    </xdr:to>
    <xdr:sp macro="" textlink="">
      <xdr:nvSpPr>
        <xdr:cNvPr id="313" name="楕円 312"/>
        <xdr:cNvSpPr/>
      </xdr:nvSpPr>
      <xdr:spPr>
        <a:xfrm>
          <a:off x="8699500" y="65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158440</xdr:rowOff>
    </xdr:from>
    <xdr:ext cx="378565" cy="259045"/>
    <xdr:sp macro="" textlink="">
      <xdr:nvSpPr>
        <xdr:cNvPr id="314" name="テキスト ボックス 313"/>
        <xdr:cNvSpPr txBox="1"/>
      </xdr:nvSpPr>
      <xdr:spPr>
        <a:xfrm>
          <a:off x="8561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75184</xdr:rowOff>
    </xdr:from>
    <xdr:to>
      <xdr:col>41</xdr:col>
      <xdr:colOff>101600</xdr:colOff>
      <xdr:row>39</xdr:row>
      <xdr:rowOff>5334</xdr:rowOff>
    </xdr:to>
    <xdr:sp macro="" textlink="">
      <xdr:nvSpPr>
        <xdr:cNvPr id="315" name="楕円 314"/>
        <xdr:cNvSpPr/>
      </xdr:nvSpPr>
      <xdr:spPr>
        <a:xfrm>
          <a:off x="7810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167911</xdr:rowOff>
    </xdr:from>
    <xdr:ext cx="378565" cy="259045"/>
    <xdr:sp macro="" textlink="">
      <xdr:nvSpPr>
        <xdr:cNvPr id="316" name="テキスト ボックス 315"/>
        <xdr:cNvSpPr txBox="1"/>
      </xdr:nvSpPr>
      <xdr:spPr>
        <a:xfrm>
          <a:off x="7672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116332</xdr:rowOff>
    </xdr:from>
    <xdr:to>
      <xdr:col>36</xdr:col>
      <xdr:colOff>165100</xdr:colOff>
      <xdr:row>36</xdr:row>
      <xdr:rowOff>46482</xdr:rowOff>
    </xdr:to>
    <xdr:sp macro="" textlink="">
      <xdr:nvSpPr>
        <xdr:cNvPr id="317" name="楕円 316"/>
        <xdr:cNvSpPr/>
      </xdr:nvSpPr>
      <xdr:spPr>
        <a:xfrm>
          <a:off x="6921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37609</xdr:rowOff>
    </xdr:from>
    <xdr:ext cx="469744" cy="259045"/>
    <xdr:sp macro="" textlink="">
      <xdr:nvSpPr>
        <xdr:cNvPr id="318" name="テキスト ボックス 317"/>
        <xdr:cNvSpPr txBox="1"/>
      </xdr:nvSpPr>
      <xdr:spPr>
        <a:xfrm>
          <a:off x="6737428"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92162</xdr:rowOff>
    </xdr:from>
    <xdr:to>
      <xdr:col>55</xdr:col>
      <xdr:colOff>0</xdr:colOff>
      <xdr:row>56</xdr:row>
      <xdr:rowOff>28524</xdr:rowOff>
    </xdr:to>
    <xdr:cxnSp macro="">
      <xdr:nvCxnSpPr>
        <xdr:cNvPr id="349" name="直線コネクタ 348"/>
        <xdr:cNvCxnSpPr/>
      </xdr:nvCxnSpPr>
      <xdr:spPr>
        <a:xfrm flipV="1">
          <a:off x="9639300" y="9521912"/>
          <a:ext cx="838200" cy="10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162571</xdr:rowOff>
    </xdr:from>
    <xdr:to>
      <xdr:col>50</xdr:col>
      <xdr:colOff>114300</xdr:colOff>
      <xdr:row>56</xdr:row>
      <xdr:rowOff>28524</xdr:rowOff>
    </xdr:to>
    <xdr:cxnSp macro="">
      <xdr:nvCxnSpPr>
        <xdr:cNvPr id="352" name="直線コネクタ 351"/>
        <xdr:cNvCxnSpPr/>
      </xdr:nvCxnSpPr>
      <xdr:spPr>
        <a:xfrm>
          <a:off x="8750300" y="9592321"/>
          <a:ext cx="889000" cy="3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162571</xdr:rowOff>
    </xdr:from>
    <xdr:to>
      <xdr:col>45</xdr:col>
      <xdr:colOff>177800</xdr:colOff>
      <xdr:row>56</xdr:row>
      <xdr:rowOff>3248</xdr:rowOff>
    </xdr:to>
    <xdr:cxnSp macro="">
      <xdr:nvCxnSpPr>
        <xdr:cNvPr id="355" name="直線コネクタ 354"/>
        <xdr:cNvCxnSpPr/>
      </xdr:nvCxnSpPr>
      <xdr:spPr>
        <a:xfrm flipV="1">
          <a:off x="7861300" y="9592321"/>
          <a:ext cx="889000" cy="1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3248</xdr:rowOff>
    </xdr:from>
    <xdr:to>
      <xdr:col>41</xdr:col>
      <xdr:colOff>50800</xdr:colOff>
      <xdr:row>56</xdr:row>
      <xdr:rowOff>40586</xdr:rowOff>
    </xdr:to>
    <xdr:cxnSp macro="">
      <xdr:nvCxnSpPr>
        <xdr:cNvPr id="358" name="直線コネクタ 357"/>
        <xdr:cNvCxnSpPr/>
      </xdr:nvCxnSpPr>
      <xdr:spPr>
        <a:xfrm flipV="1">
          <a:off x="6972300" y="9604448"/>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41362</xdr:rowOff>
    </xdr:from>
    <xdr:to>
      <xdr:col>55</xdr:col>
      <xdr:colOff>50800</xdr:colOff>
      <xdr:row>55</xdr:row>
      <xdr:rowOff>142962</xdr:rowOff>
    </xdr:to>
    <xdr:sp macro="" textlink="">
      <xdr:nvSpPr>
        <xdr:cNvPr id="368" name="楕円 367"/>
        <xdr:cNvSpPr/>
      </xdr:nvSpPr>
      <xdr:spPr>
        <a:xfrm>
          <a:off x="10426700" y="947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64239</xdr:rowOff>
    </xdr:from>
    <xdr:ext cx="534377" cy="259045"/>
    <xdr:sp macro="" textlink="">
      <xdr:nvSpPr>
        <xdr:cNvPr id="369" name="農林水産業費該当値テキスト"/>
        <xdr:cNvSpPr txBox="1"/>
      </xdr:nvSpPr>
      <xdr:spPr>
        <a:xfrm>
          <a:off x="10528300" y="932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149174</xdr:rowOff>
    </xdr:from>
    <xdr:to>
      <xdr:col>50</xdr:col>
      <xdr:colOff>165100</xdr:colOff>
      <xdr:row>56</xdr:row>
      <xdr:rowOff>79324</xdr:rowOff>
    </xdr:to>
    <xdr:sp macro="" textlink="">
      <xdr:nvSpPr>
        <xdr:cNvPr id="370" name="楕円 369"/>
        <xdr:cNvSpPr/>
      </xdr:nvSpPr>
      <xdr:spPr>
        <a:xfrm>
          <a:off x="9588500" y="957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95851</xdr:rowOff>
    </xdr:from>
    <xdr:ext cx="534377" cy="259045"/>
    <xdr:sp macro="" textlink="">
      <xdr:nvSpPr>
        <xdr:cNvPr id="371" name="テキスト ボックス 370"/>
        <xdr:cNvSpPr txBox="1"/>
      </xdr:nvSpPr>
      <xdr:spPr>
        <a:xfrm>
          <a:off x="9372111" y="93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111771</xdr:rowOff>
    </xdr:from>
    <xdr:to>
      <xdr:col>46</xdr:col>
      <xdr:colOff>38100</xdr:colOff>
      <xdr:row>56</xdr:row>
      <xdr:rowOff>41921</xdr:rowOff>
    </xdr:to>
    <xdr:sp macro="" textlink="">
      <xdr:nvSpPr>
        <xdr:cNvPr id="372" name="楕円 371"/>
        <xdr:cNvSpPr/>
      </xdr:nvSpPr>
      <xdr:spPr>
        <a:xfrm>
          <a:off x="8699500" y="954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58448</xdr:rowOff>
    </xdr:from>
    <xdr:ext cx="534377" cy="259045"/>
    <xdr:sp macro="" textlink="">
      <xdr:nvSpPr>
        <xdr:cNvPr id="373" name="テキスト ボックス 372"/>
        <xdr:cNvSpPr txBox="1"/>
      </xdr:nvSpPr>
      <xdr:spPr>
        <a:xfrm>
          <a:off x="8483111" y="93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123898</xdr:rowOff>
    </xdr:from>
    <xdr:to>
      <xdr:col>41</xdr:col>
      <xdr:colOff>101600</xdr:colOff>
      <xdr:row>56</xdr:row>
      <xdr:rowOff>54048</xdr:rowOff>
    </xdr:to>
    <xdr:sp macro="" textlink="">
      <xdr:nvSpPr>
        <xdr:cNvPr id="374" name="楕円 373"/>
        <xdr:cNvSpPr/>
      </xdr:nvSpPr>
      <xdr:spPr>
        <a:xfrm>
          <a:off x="7810500" y="955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70575</xdr:rowOff>
    </xdr:from>
    <xdr:ext cx="534377" cy="259045"/>
    <xdr:sp macro="" textlink="">
      <xdr:nvSpPr>
        <xdr:cNvPr id="375" name="テキスト ボックス 374"/>
        <xdr:cNvSpPr txBox="1"/>
      </xdr:nvSpPr>
      <xdr:spPr>
        <a:xfrm>
          <a:off x="7594111" y="932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161236</xdr:rowOff>
    </xdr:from>
    <xdr:to>
      <xdr:col>36</xdr:col>
      <xdr:colOff>165100</xdr:colOff>
      <xdr:row>56</xdr:row>
      <xdr:rowOff>91386</xdr:rowOff>
    </xdr:to>
    <xdr:sp macro="" textlink="">
      <xdr:nvSpPr>
        <xdr:cNvPr id="376" name="楕円 375"/>
        <xdr:cNvSpPr/>
      </xdr:nvSpPr>
      <xdr:spPr>
        <a:xfrm>
          <a:off x="6921500" y="9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107913</xdr:rowOff>
    </xdr:from>
    <xdr:ext cx="534377" cy="259045"/>
    <xdr:sp macro="" textlink="">
      <xdr:nvSpPr>
        <xdr:cNvPr id="377" name="テキスト ボックス 376"/>
        <xdr:cNvSpPr txBox="1"/>
      </xdr:nvSpPr>
      <xdr:spPr>
        <a:xfrm>
          <a:off x="6705111" y="936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45425</xdr:rowOff>
    </xdr:from>
    <xdr:to>
      <xdr:col>55</xdr:col>
      <xdr:colOff>0</xdr:colOff>
      <xdr:row>78</xdr:row>
      <xdr:rowOff>51324</xdr:rowOff>
    </xdr:to>
    <xdr:cxnSp macro="">
      <xdr:nvCxnSpPr>
        <xdr:cNvPr id="406" name="直線コネクタ 405"/>
        <xdr:cNvCxnSpPr/>
      </xdr:nvCxnSpPr>
      <xdr:spPr>
        <a:xfrm>
          <a:off x="9639300" y="13418525"/>
          <a:ext cx="8382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41661</xdr:rowOff>
    </xdr:from>
    <xdr:to>
      <xdr:col>50</xdr:col>
      <xdr:colOff>114300</xdr:colOff>
      <xdr:row>78</xdr:row>
      <xdr:rowOff>45425</xdr:rowOff>
    </xdr:to>
    <xdr:cxnSp macro="">
      <xdr:nvCxnSpPr>
        <xdr:cNvPr id="409" name="直線コネクタ 408"/>
        <xdr:cNvCxnSpPr/>
      </xdr:nvCxnSpPr>
      <xdr:spPr>
        <a:xfrm>
          <a:off x="8750300" y="13414761"/>
          <a:ext cx="8890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41661</xdr:rowOff>
    </xdr:from>
    <xdr:to>
      <xdr:col>45</xdr:col>
      <xdr:colOff>177800</xdr:colOff>
      <xdr:row>78</xdr:row>
      <xdr:rowOff>106514</xdr:rowOff>
    </xdr:to>
    <xdr:cxnSp macro="">
      <xdr:nvCxnSpPr>
        <xdr:cNvPr id="412" name="直線コネクタ 411"/>
        <xdr:cNvCxnSpPr/>
      </xdr:nvCxnSpPr>
      <xdr:spPr>
        <a:xfrm flipV="1">
          <a:off x="7861300" y="13414761"/>
          <a:ext cx="889000" cy="6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95528</xdr:rowOff>
    </xdr:from>
    <xdr:to>
      <xdr:col>41</xdr:col>
      <xdr:colOff>50800</xdr:colOff>
      <xdr:row>78</xdr:row>
      <xdr:rowOff>106514</xdr:rowOff>
    </xdr:to>
    <xdr:cxnSp macro="">
      <xdr:nvCxnSpPr>
        <xdr:cNvPr id="415" name="直線コネクタ 414"/>
        <xdr:cNvCxnSpPr/>
      </xdr:nvCxnSpPr>
      <xdr:spPr>
        <a:xfrm>
          <a:off x="6972300" y="13468628"/>
          <a:ext cx="8890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524</xdr:rowOff>
    </xdr:from>
    <xdr:to>
      <xdr:col>55</xdr:col>
      <xdr:colOff>50800</xdr:colOff>
      <xdr:row>78</xdr:row>
      <xdr:rowOff>102124</xdr:rowOff>
    </xdr:to>
    <xdr:sp macro="" textlink="">
      <xdr:nvSpPr>
        <xdr:cNvPr id="425" name="楕円 424"/>
        <xdr:cNvSpPr/>
      </xdr:nvSpPr>
      <xdr:spPr>
        <a:xfrm>
          <a:off x="10426700" y="133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23401</xdr:rowOff>
    </xdr:from>
    <xdr:ext cx="534377" cy="259045"/>
    <xdr:sp macro="" textlink="">
      <xdr:nvSpPr>
        <xdr:cNvPr id="426" name="商工費該当値テキスト"/>
        <xdr:cNvSpPr txBox="1"/>
      </xdr:nvSpPr>
      <xdr:spPr>
        <a:xfrm>
          <a:off x="10528300" y="13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166075</xdr:rowOff>
    </xdr:from>
    <xdr:to>
      <xdr:col>50</xdr:col>
      <xdr:colOff>165100</xdr:colOff>
      <xdr:row>78</xdr:row>
      <xdr:rowOff>96225</xdr:rowOff>
    </xdr:to>
    <xdr:sp macro="" textlink="">
      <xdr:nvSpPr>
        <xdr:cNvPr id="427" name="楕円 426"/>
        <xdr:cNvSpPr/>
      </xdr:nvSpPr>
      <xdr:spPr>
        <a:xfrm>
          <a:off x="9588500" y="133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112752</xdr:rowOff>
    </xdr:from>
    <xdr:ext cx="534377" cy="259045"/>
    <xdr:sp macro="" textlink="">
      <xdr:nvSpPr>
        <xdr:cNvPr id="428" name="テキスト ボックス 427"/>
        <xdr:cNvSpPr txBox="1"/>
      </xdr:nvSpPr>
      <xdr:spPr>
        <a:xfrm>
          <a:off x="9372111" y="131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162311</xdr:rowOff>
    </xdr:from>
    <xdr:to>
      <xdr:col>46</xdr:col>
      <xdr:colOff>38100</xdr:colOff>
      <xdr:row>78</xdr:row>
      <xdr:rowOff>92461</xdr:rowOff>
    </xdr:to>
    <xdr:sp macro="" textlink="">
      <xdr:nvSpPr>
        <xdr:cNvPr id="429" name="楕円 428"/>
        <xdr:cNvSpPr/>
      </xdr:nvSpPr>
      <xdr:spPr>
        <a:xfrm>
          <a:off x="8699500" y="1336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108988</xdr:rowOff>
    </xdr:from>
    <xdr:ext cx="534377" cy="259045"/>
    <xdr:sp macro="" textlink="">
      <xdr:nvSpPr>
        <xdr:cNvPr id="430" name="テキスト ボックス 429"/>
        <xdr:cNvSpPr txBox="1"/>
      </xdr:nvSpPr>
      <xdr:spPr>
        <a:xfrm>
          <a:off x="8483111" y="131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55714</xdr:rowOff>
    </xdr:from>
    <xdr:to>
      <xdr:col>41</xdr:col>
      <xdr:colOff>101600</xdr:colOff>
      <xdr:row>78</xdr:row>
      <xdr:rowOff>157314</xdr:rowOff>
    </xdr:to>
    <xdr:sp macro="" textlink="">
      <xdr:nvSpPr>
        <xdr:cNvPr id="431" name="楕円 430"/>
        <xdr:cNvSpPr/>
      </xdr:nvSpPr>
      <xdr:spPr>
        <a:xfrm>
          <a:off x="7810500" y="1342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148441</xdr:rowOff>
    </xdr:from>
    <xdr:ext cx="534377" cy="259045"/>
    <xdr:sp macro="" textlink="">
      <xdr:nvSpPr>
        <xdr:cNvPr id="432" name="テキスト ボックス 431"/>
        <xdr:cNvSpPr txBox="1"/>
      </xdr:nvSpPr>
      <xdr:spPr>
        <a:xfrm>
          <a:off x="7594111" y="135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44728</xdr:rowOff>
    </xdr:from>
    <xdr:to>
      <xdr:col>36</xdr:col>
      <xdr:colOff>165100</xdr:colOff>
      <xdr:row>78</xdr:row>
      <xdr:rowOff>146328</xdr:rowOff>
    </xdr:to>
    <xdr:sp macro="" textlink="">
      <xdr:nvSpPr>
        <xdr:cNvPr id="433" name="楕円 432"/>
        <xdr:cNvSpPr/>
      </xdr:nvSpPr>
      <xdr:spPr>
        <a:xfrm>
          <a:off x="6921500" y="134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162855</xdr:rowOff>
    </xdr:from>
    <xdr:ext cx="534377" cy="259045"/>
    <xdr:sp macro="" textlink="">
      <xdr:nvSpPr>
        <xdr:cNvPr id="434" name="テキスト ボックス 433"/>
        <xdr:cNvSpPr txBox="1"/>
      </xdr:nvSpPr>
      <xdr:spPr>
        <a:xfrm>
          <a:off x="6705111" y="1319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90208</xdr:rowOff>
    </xdr:from>
    <xdr:to>
      <xdr:col>55</xdr:col>
      <xdr:colOff>0</xdr:colOff>
      <xdr:row>96</xdr:row>
      <xdr:rowOff>130944</xdr:rowOff>
    </xdr:to>
    <xdr:cxnSp macro="">
      <xdr:nvCxnSpPr>
        <xdr:cNvPr id="463" name="直線コネクタ 462"/>
        <xdr:cNvCxnSpPr/>
      </xdr:nvCxnSpPr>
      <xdr:spPr>
        <a:xfrm flipV="1">
          <a:off x="9639300" y="16549408"/>
          <a:ext cx="838200" cy="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130944</xdr:rowOff>
    </xdr:from>
    <xdr:to>
      <xdr:col>50</xdr:col>
      <xdr:colOff>114300</xdr:colOff>
      <xdr:row>96</xdr:row>
      <xdr:rowOff>155663</xdr:rowOff>
    </xdr:to>
    <xdr:cxnSp macro="">
      <xdr:nvCxnSpPr>
        <xdr:cNvPr id="466" name="直線コネクタ 465"/>
        <xdr:cNvCxnSpPr/>
      </xdr:nvCxnSpPr>
      <xdr:spPr>
        <a:xfrm flipV="1">
          <a:off x="8750300" y="16590144"/>
          <a:ext cx="889000" cy="2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149560</xdr:rowOff>
    </xdr:from>
    <xdr:to>
      <xdr:col>45</xdr:col>
      <xdr:colOff>177800</xdr:colOff>
      <xdr:row>96</xdr:row>
      <xdr:rowOff>155663</xdr:rowOff>
    </xdr:to>
    <xdr:cxnSp macro="">
      <xdr:nvCxnSpPr>
        <xdr:cNvPr id="469" name="直線コネクタ 468"/>
        <xdr:cNvCxnSpPr/>
      </xdr:nvCxnSpPr>
      <xdr:spPr>
        <a:xfrm>
          <a:off x="7861300" y="16608760"/>
          <a:ext cx="889000" cy="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84737</xdr:rowOff>
    </xdr:from>
    <xdr:to>
      <xdr:col>41</xdr:col>
      <xdr:colOff>50800</xdr:colOff>
      <xdr:row>96</xdr:row>
      <xdr:rowOff>149560</xdr:rowOff>
    </xdr:to>
    <xdr:cxnSp macro="">
      <xdr:nvCxnSpPr>
        <xdr:cNvPr id="472" name="直線コネクタ 471"/>
        <xdr:cNvCxnSpPr/>
      </xdr:nvCxnSpPr>
      <xdr:spPr>
        <a:xfrm>
          <a:off x="6972300" y="16543937"/>
          <a:ext cx="889000" cy="6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139267</xdr:rowOff>
    </xdr:from>
    <xdr:ext cx="534377" cy="259045"/>
    <xdr:sp macro="" textlink="">
      <xdr:nvSpPr>
        <xdr:cNvPr id="476" name="テキスト ボックス 475"/>
        <xdr:cNvSpPr txBox="1"/>
      </xdr:nvSpPr>
      <xdr:spPr>
        <a:xfrm>
          <a:off x="6705111" y="165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39408</xdr:rowOff>
    </xdr:from>
    <xdr:to>
      <xdr:col>55</xdr:col>
      <xdr:colOff>50800</xdr:colOff>
      <xdr:row>96</xdr:row>
      <xdr:rowOff>141008</xdr:rowOff>
    </xdr:to>
    <xdr:sp macro="" textlink="">
      <xdr:nvSpPr>
        <xdr:cNvPr id="482" name="楕円 481"/>
        <xdr:cNvSpPr/>
      </xdr:nvSpPr>
      <xdr:spPr>
        <a:xfrm>
          <a:off x="10426700" y="164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62285</xdr:rowOff>
    </xdr:from>
    <xdr:ext cx="534377" cy="259045"/>
    <xdr:sp macro="" textlink="">
      <xdr:nvSpPr>
        <xdr:cNvPr id="483" name="土木費該当値テキスト"/>
        <xdr:cNvSpPr txBox="1"/>
      </xdr:nvSpPr>
      <xdr:spPr>
        <a:xfrm>
          <a:off x="10528300" y="1635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80144</xdr:rowOff>
    </xdr:from>
    <xdr:to>
      <xdr:col>50</xdr:col>
      <xdr:colOff>165100</xdr:colOff>
      <xdr:row>97</xdr:row>
      <xdr:rowOff>10294</xdr:rowOff>
    </xdr:to>
    <xdr:sp macro="" textlink="">
      <xdr:nvSpPr>
        <xdr:cNvPr id="484" name="楕円 483"/>
        <xdr:cNvSpPr/>
      </xdr:nvSpPr>
      <xdr:spPr>
        <a:xfrm>
          <a:off x="9588500" y="165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26821</xdr:rowOff>
    </xdr:from>
    <xdr:ext cx="534377" cy="259045"/>
    <xdr:sp macro="" textlink="">
      <xdr:nvSpPr>
        <xdr:cNvPr id="485" name="テキスト ボックス 484"/>
        <xdr:cNvSpPr txBox="1"/>
      </xdr:nvSpPr>
      <xdr:spPr>
        <a:xfrm>
          <a:off x="9372111" y="1631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104863</xdr:rowOff>
    </xdr:from>
    <xdr:to>
      <xdr:col>46</xdr:col>
      <xdr:colOff>38100</xdr:colOff>
      <xdr:row>97</xdr:row>
      <xdr:rowOff>35013</xdr:rowOff>
    </xdr:to>
    <xdr:sp macro="" textlink="">
      <xdr:nvSpPr>
        <xdr:cNvPr id="486" name="楕円 485"/>
        <xdr:cNvSpPr/>
      </xdr:nvSpPr>
      <xdr:spPr>
        <a:xfrm>
          <a:off x="8699500" y="165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51540</xdr:rowOff>
    </xdr:from>
    <xdr:ext cx="534377" cy="259045"/>
    <xdr:sp macro="" textlink="">
      <xdr:nvSpPr>
        <xdr:cNvPr id="487" name="テキスト ボックス 486"/>
        <xdr:cNvSpPr txBox="1"/>
      </xdr:nvSpPr>
      <xdr:spPr>
        <a:xfrm>
          <a:off x="8483111" y="1633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98760</xdr:rowOff>
    </xdr:from>
    <xdr:to>
      <xdr:col>41</xdr:col>
      <xdr:colOff>101600</xdr:colOff>
      <xdr:row>97</xdr:row>
      <xdr:rowOff>28910</xdr:rowOff>
    </xdr:to>
    <xdr:sp macro="" textlink="">
      <xdr:nvSpPr>
        <xdr:cNvPr id="488" name="楕円 487"/>
        <xdr:cNvSpPr/>
      </xdr:nvSpPr>
      <xdr:spPr>
        <a:xfrm>
          <a:off x="7810500" y="165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20037</xdr:rowOff>
    </xdr:from>
    <xdr:ext cx="534377" cy="259045"/>
    <xdr:sp macro="" textlink="">
      <xdr:nvSpPr>
        <xdr:cNvPr id="489" name="テキスト ボックス 488"/>
        <xdr:cNvSpPr txBox="1"/>
      </xdr:nvSpPr>
      <xdr:spPr>
        <a:xfrm>
          <a:off x="7594111" y="1665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33937</xdr:rowOff>
    </xdr:from>
    <xdr:to>
      <xdr:col>36</xdr:col>
      <xdr:colOff>165100</xdr:colOff>
      <xdr:row>96</xdr:row>
      <xdr:rowOff>135537</xdr:rowOff>
    </xdr:to>
    <xdr:sp macro="" textlink="">
      <xdr:nvSpPr>
        <xdr:cNvPr id="490" name="楕円 489"/>
        <xdr:cNvSpPr/>
      </xdr:nvSpPr>
      <xdr:spPr>
        <a:xfrm>
          <a:off x="6921500" y="164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152064</xdr:rowOff>
    </xdr:from>
    <xdr:ext cx="534377" cy="259045"/>
    <xdr:sp macro="" textlink="">
      <xdr:nvSpPr>
        <xdr:cNvPr id="491" name="テキスト ボックス 490"/>
        <xdr:cNvSpPr txBox="1"/>
      </xdr:nvSpPr>
      <xdr:spPr>
        <a:xfrm>
          <a:off x="6705111" y="1626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32927</xdr:rowOff>
    </xdr:from>
    <xdr:to>
      <xdr:col>85</xdr:col>
      <xdr:colOff>127000</xdr:colOff>
      <xdr:row>37</xdr:row>
      <xdr:rowOff>36961</xdr:rowOff>
    </xdr:to>
    <xdr:cxnSp macro="">
      <xdr:nvCxnSpPr>
        <xdr:cNvPr id="522" name="直線コネクタ 521"/>
        <xdr:cNvCxnSpPr/>
      </xdr:nvCxnSpPr>
      <xdr:spPr>
        <a:xfrm flipV="1">
          <a:off x="15481300" y="6376577"/>
          <a:ext cx="8382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108986</xdr:rowOff>
    </xdr:from>
    <xdr:to>
      <xdr:col>81</xdr:col>
      <xdr:colOff>50800</xdr:colOff>
      <xdr:row>37</xdr:row>
      <xdr:rowOff>36961</xdr:rowOff>
    </xdr:to>
    <xdr:cxnSp macro="">
      <xdr:nvCxnSpPr>
        <xdr:cNvPr id="525" name="直線コネクタ 524"/>
        <xdr:cNvCxnSpPr/>
      </xdr:nvCxnSpPr>
      <xdr:spPr>
        <a:xfrm>
          <a:off x="14592300" y="6281186"/>
          <a:ext cx="889000" cy="9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46448</xdr:rowOff>
    </xdr:from>
    <xdr:to>
      <xdr:col>76</xdr:col>
      <xdr:colOff>114300</xdr:colOff>
      <xdr:row>36</xdr:row>
      <xdr:rowOff>108986</xdr:rowOff>
    </xdr:to>
    <xdr:cxnSp macro="">
      <xdr:nvCxnSpPr>
        <xdr:cNvPr id="528" name="直線コネクタ 527"/>
        <xdr:cNvCxnSpPr/>
      </xdr:nvCxnSpPr>
      <xdr:spPr>
        <a:xfrm>
          <a:off x="13703300" y="5532848"/>
          <a:ext cx="889000" cy="74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46448</xdr:rowOff>
    </xdr:from>
    <xdr:to>
      <xdr:col>71</xdr:col>
      <xdr:colOff>177800</xdr:colOff>
      <xdr:row>37</xdr:row>
      <xdr:rowOff>54040</xdr:rowOff>
    </xdr:to>
    <xdr:cxnSp macro="">
      <xdr:nvCxnSpPr>
        <xdr:cNvPr id="531" name="直線コネクタ 530"/>
        <xdr:cNvCxnSpPr/>
      </xdr:nvCxnSpPr>
      <xdr:spPr>
        <a:xfrm flipV="1">
          <a:off x="12814300" y="5532848"/>
          <a:ext cx="889000" cy="86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153577</xdr:rowOff>
    </xdr:from>
    <xdr:to>
      <xdr:col>85</xdr:col>
      <xdr:colOff>177800</xdr:colOff>
      <xdr:row>37</xdr:row>
      <xdr:rowOff>83727</xdr:rowOff>
    </xdr:to>
    <xdr:sp macro="" textlink="">
      <xdr:nvSpPr>
        <xdr:cNvPr id="541" name="楕円 540"/>
        <xdr:cNvSpPr/>
      </xdr:nvSpPr>
      <xdr:spPr>
        <a:xfrm>
          <a:off x="16268700" y="632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5004</xdr:rowOff>
    </xdr:from>
    <xdr:ext cx="534377" cy="259045"/>
    <xdr:sp macro="" textlink="">
      <xdr:nvSpPr>
        <xdr:cNvPr id="542" name="消防費該当値テキスト"/>
        <xdr:cNvSpPr txBox="1"/>
      </xdr:nvSpPr>
      <xdr:spPr>
        <a:xfrm>
          <a:off x="16370300" y="617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157611</xdr:rowOff>
    </xdr:from>
    <xdr:to>
      <xdr:col>81</xdr:col>
      <xdr:colOff>101600</xdr:colOff>
      <xdr:row>37</xdr:row>
      <xdr:rowOff>87761</xdr:rowOff>
    </xdr:to>
    <xdr:sp macro="" textlink="">
      <xdr:nvSpPr>
        <xdr:cNvPr id="543" name="楕円 542"/>
        <xdr:cNvSpPr/>
      </xdr:nvSpPr>
      <xdr:spPr>
        <a:xfrm>
          <a:off x="15430500" y="63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104288</xdr:rowOff>
    </xdr:from>
    <xdr:ext cx="534377" cy="259045"/>
    <xdr:sp macro="" textlink="">
      <xdr:nvSpPr>
        <xdr:cNvPr id="544" name="テキスト ボックス 543"/>
        <xdr:cNvSpPr txBox="1"/>
      </xdr:nvSpPr>
      <xdr:spPr>
        <a:xfrm>
          <a:off x="15214111" y="610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58186</xdr:rowOff>
    </xdr:from>
    <xdr:to>
      <xdr:col>76</xdr:col>
      <xdr:colOff>165100</xdr:colOff>
      <xdr:row>36</xdr:row>
      <xdr:rowOff>159786</xdr:rowOff>
    </xdr:to>
    <xdr:sp macro="" textlink="">
      <xdr:nvSpPr>
        <xdr:cNvPr id="545" name="楕円 544"/>
        <xdr:cNvSpPr/>
      </xdr:nvSpPr>
      <xdr:spPr>
        <a:xfrm>
          <a:off x="14541500" y="62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4863</xdr:rowOff>
    </xdr:from>
    <xdr:ext cx="534377" cy="259045"/>
    <xdr:sp macro="" textlink="">
      <xdr:nvSpPr>
        <xdr:cNvPr id="546" name="テキスト ボックス 545"/>
        <xdr:cNvSpPr txBox="1"/>
      </xdr:nvSpPr>
      <xdr:spPr>
        <a:xfrm>
          <a:off x="14325111" y="600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167098</xdr:rowOff>
    </xdr:from>
    <xdr:to>
      <xdr:col>72</xdr:col>
      <xdr:colOff>38100</xdr:colOff>
      <xdr:row>32</xdr:row>
      <xdr:rowOff>97248</xdr:rowOff>
    </xdr:to>
    <xdr:sp macro="" textlink="">
      <xdr:nvSpPr>
        <xdr:cNvPr id="547" name="楕円 546"/>
        <xdr:cNvSpPr/>
      </xdr:nvSpPr>
      <xdr:spPr>
        <a:xfrm>
          <a:off x="13652500" y="54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113775</xdr:rowOff>
    </xdr:from>
    <xdr:ext cx="534377" cy="259045"/>
    <xdr:sp macro="" textlink="">
      <xdr:nvSpPr>
        <xdr:cNvPr id="548" name="テキスト ボックス 547"/>
        <xdr:cNvSpPr txBox="1"/>
      </xdr:nvSpPr>
      <xdr:spPr>
        <a:xfrm>
          <a:off x="13436111" y="525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3240</xdr:rowOff>
    </xdr:from>
    <xdr:to>
      <xdr:col>67</xdr:col>
      <xdr:colOff>101600</xdr:colOff>
      <xdr:row>37</xdr:row>
      <xdr:rowOff>104840</xdr:rowOff>
    </xdr:to>
    <xdr:sp macro="" textlink="">
      <xdr:nvSpPr>
        <xdr:cNvPr id="549" name="楕円 548"/>
        <xdr:cNvSpPr/>
      </xdr:nvSpPr>
      <xdr:spPr>
        <a:xfrm>
          <a:off x="12763500" y="634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95967</xdr:rowOff>
    </xdr:from>
    <xdr:ext cx="534377" cy="259045"/>
    <xdr:sp macro="" textlink="">
      <xdr:nvSpPr>
        <xdr:cNvPr id="550" name="テキスト ボックス 549"/>
        <xdr:cNvSpPr txBox="1"/>
      </xdr:nvSpPr>
      <xdr:spPr>
        <a:xfrm>
          <a:off x="12547111" y="643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29462</xdr:rowOff>
    </xdr:from>
    <xdr:to>
      <xdr:col>85</xdr:col>
      <xdr:colOff>127000</xdr:colOff>
      <xdr:row>56</xdr:row>
      <xdr:rowOff>76751</xdr:rowOff>
    </xdr:to>
    <xdr:cxnSp macro="">
      <xdr:nvCxnSpPr>
        <xdr:cNvPr id="579" name="直線コネクタ 578"/>
        <xdr:cNvCxnSpPr/>
      </xdr:nvCxnSpPr>
      <xdr:spPr>
        <a:xfrm flipV="1">
          <a:off x="15481300" y="9630662"/>
          <a:ext cx="838200" cy="4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38316</xdr:rowOff>
    </xdr:from>
    <xdr:to>
      <xdr:col>81</xdr:col>
      <xdr:colOff>50800</xdr:colOff>
      <xdr:row>56</xdr:row>
      <xdr:rowOff>76751</xdr:rowOff>
    </xdr:to>
    <xdr:cxnSp macro="">
      <xdr:nvCxnSpPr>
        <xdr:cNvPr id="582" name="直線コネクタ 581"/>
        <xdr:cNvCxnSpPr/>
      </xdr:nvCxnSpPr>
      <xdr:spPr>
        <a:xfrm>
          <a:off x="14592300" y="9468066"/>
          <a:ext cx="889000" cy="20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38316</xdr:rowOff>
    </xdr:from>
    <xdr:to>
      <xdr:col>76</xdr:col>
      <xdr:colOff>114300</xdr:colOff>
      <xdr:row>55</xdr:row>
      <xdr:rowOff>60924</xdr:rowOff>
    </xdr:to>
    <xdr:cxnSp macro="">
      <xdr:nvCxnSpPr>
        <xdr:cNvPr id="585" name="直線コネクタ 584"/>
        <xdr:cNvCxnSpPr/>
      </xdr:nvCxnSpPr>
      <xdr:spPr>
        <a:xfrm flipV="1">
          <a:off x="13703300" y="9468066"/>
          <a:ext cx="889000" cy="2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60924</xdr:rowOff>
    </xdr:from>
    <xdr:to>
      <xdr:col>71</xdr:col>
      <xdr:colOff>177800</xdr:colOff>
      <xdr:row>56</xdr:row>
      <xdr:rowOff>83121</xdr:rowOff>
    </xdr:to>
    <xdr:cxnSp macro="">
      <xdr:nvCxnSpPr>
        <xdr:cNvPr id="588" name="直線コネクタ 587"/>
        <xdr:cNvCxnSpPr/>
      </xdr:nvCxnSpPr>
      <xdr:spPr>
        <a:xfrm flipV="1">
          <a:off x="12814300" y="9490674"/>
          <a:ext cx="889000" cy="19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150112</xdr:rowOff>
    </xdr:from>
    <xdr:to>
      <xdr:col>85</xdr:col>
      <xdr:colOff>177800</xdr:colOff>
      <xdr:row>56</xdr:row>
      <xdr:rowOff>80262</xdr:rowOff>
    </xdr:to>
    <xdr:sp macro="" textlink="">
      <xdr:nvSpPr>
        <xdr:cNvPr id="598" name="楕円 597"/>
        <xdr:cNvSpPr/>
      </xdr:nvSpPr>
      <xdr:spPr>
        <a:xfrm>
          <a:off x="16268700" y="95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1539</xdr:rowOff>
    </xdr:from>
    <xdr:ext cx="534377" cy="259045"/>
    <xdr:sp macro="" textlink="">
      <xdr:nvSpPr>
        <xdr:cNvPr id="599" name="教育費該当値テキスト"/>
        <xdr:cNvSpPr txBox="1"/>
      </xdr:nvSpPr>
      <xdr:spPr>
        <a:xfrm>
          <a:off x="16370300" y="94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25951</xdr:rowOff>
    </xdr:from>
    <xdr:to>
      <xdr:col>81</xdr:col>
      <xdr:colOff>101600</xdr:colOff>
      <xdr:row>56</xdr:row>
      <xdr:rowOff>127551</xdr:rowOff>
    </xdr:to>
    <xdr:sp macro="" textlink="">
      <xdr:nvSpPr>
        <xdr:cNvPr id="600" name="楕円 599"/>
        <xdr:cNvSpPr/>
      </xdr:nvSpPr>
      <xdr:spPr>
        <a:xfrm>
          <a:off x="15430500" y="96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144078</xdr:rowOff>
    </xdr:from>
    <xdr:ext cx="534377" cy="259045"/>
    <xdr:sp macro="" textlink="">
      <xdr:nvSpPr>
        <xdr:cNvPr id="601" name="テキスト ボックス 600"/>
        <xdr:cNvSpPr txBox="1"/>
      </xdr:nvSpPr>
      <xdr:spPr>
        <a:xfrm>
          <a:off x="15214111" y="94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158966</xdr:rowOff>
    </xdr:from>
    <xdr:to>
      <xdr:col>76</xdr:col>
      <xdr:colOff>165100</xdr:colOff>
      <xdr:row>55</xdr:row>
      <xdr:rowOff>89116</xdr:rowOff>
    </xdr:to>
    <xdr:sp macro="" textlink="">
      <xdr:nvSpPr>
        <xdr:cNvPr id="602" name="楕円 601"/>
        <xdr:cNvSpPr/>
      </xdr:nvSpPr>
      <xdr:spPr>
        <a:xfrm>
          <a:off x="14541500" y="94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105643</xdr:rowOff>
    </xdr:from>
    <xdr:ext cx="534377" cy="259045"/>
    <xdr:sp macro="" textlink="">
      <xdr:nvSpPr>
        <xdr:cNvPr id="603" name="テキスト ボックス 602"/>
        <xdr:cNvSpPr txBox="1"/>
      </xdr:nvSpPr>
      <xdr:spPr>
        <a:xfrm>
          <a:off x="14325111" y="919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10124</xdr:rowOff>
    </xdr:from>
    <xdr:to>
      <xdr:col>72</xdr:col>
      <xdr:colOff>38100</xdr:colOff>
      <xdr:row>55</xdr:row>
      <xdr:rowOff>111724</xdr:rowOff>
    </xdr:to>
    <xdr:sp macro="" textlink="">
      <xdr:nvSpPr>
        <xdr:cNvPr id="604" name="楕円 603"/>
        <xdr:cNvSpPr/>
      </xdr:nvSpPr>
      <xdr:spPr>
        <a:xfrm>
          <a:off x="13652500" y="943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128251</xdr:rowOff>
    </xdr:from>
    <xdr:ext cx="534377" cy="259045"/>
    <xdr:sp macro="" textlink="">
      <xdr:nvSpPr>
        <xdr:cNvPr id="605" name="テキスト ボックス 604"/>
        <xdr:cNvSpPr txBox="1"/>
      </xdr:nvSpPr>
      <xdr:spPr>
        <a:xfrm>
          <a:off x="13436111" y="921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32321</xdr:rowOff>
    </xdr:from>
    <xdr:to>
      <xdr:col>67</xdr:col>
      <xdr:colOff>101600</xdr:colOff>
      <xdr:row>56</xdr:row>
      <xdr:rowOff>133921</xdr:rowOff>
    </xdr:to>
    <xdr:sp macro="" textlink="">
      <xdr:nvSpPr>
        <xdr:cNvPr id="606" name="楕円 605"/>
        <xdr:cNvSpPr/>
      </xdr:nvSpPr>
      <xdr:spPr>
        <a:xfrm>
          <a:off x="12763500" y="96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150448</xdr:rowOff>
    </xdr:from>
    <xdr:ext cx="534377" cy="259045"/>
    <xdr:sp macro="" textlink="">
      <xdr:nvSpPr>
        <xdr:cNvPr id="607" name="テキスト ボックス 606"/>
        <xdr:cNvSpPr txBox="1"/>
      </xdr:nvSpPr>
      <xdr:spPr>
        <a:xfrm>
          <a:off x="12547111" y="94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46850</xdr:rowOff>
    </xdr:from>
    <xdr:to>
      <xdr:col>85</xdr:col>
      <xdr:colOff>127000</xdr:colOff>
      <xdr:row>78</xdr:row>
      <xdr:rowOff>108331</xdr:rowOff>
    </xdr:to>
    <xdr:cxnSp macro="">
      <xdr:nvCxnSpPr>
        <xdr:cNvPr id="636" name="直線コネクタ 635"/>
        <xdr:cNvCxnSpPr/>
      </xdr:nvCxnSpPr>
      <xdr:spPr>
        <a:xfrm flipV="1">
          <a:off x="15481300" y="13419950"/>
          <a:ext cx="838200" cy="6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59170</xdr:rowOff>
    </xdr:from>
    <xdr:to>
      <xdr:col>81</xdr:col>
      <xdr:colOff>50800</xdr:colOff>
      <xdr:row>78</xdr:row>
      <xdr:rowOff>108331</xdr:rowOff>
    </xdr:to>
    <xdr:cxnSp macro="">
      <xdr:nvCxnSpPr>
        <xdr:cNvPr id="639" name="直線コネクタ 638"/>
        <xdr:cNvCxnSpPr/>
      </xdr:nvCxnSpPr>
      <xdr:spPr>
        <a:xfrm>
          <a:off x="14592300" y="13432270"/>
          <a:ext cx="889000" cy="4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57899</xdr:rowOff>
    </xdr:from>
    <xdr:to>
      <xdr:col>76</xdr:col>
      <xdr:colOff>114300</xdr:colOff>
      <xdr:row>78</xdr:row>
      <xdr:rowOff>59170</xdr:rowOff>
    </xdr:to>
    <xdr:cxnSp macro="">
      <xdr:nvCxnSpPr>
        <xdr:cNvPr id="642" name="直線コネクタ 641"/>
        <xdr:cNvCxnSpPr/>
      </xdr:nvCxnSpPr>
      <xdr:spPr>
        <a:xfrm>
          <a:off x="13703300" y="13259549"/>
          <a:ext cx="889000" cy="17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57899</xdr:rowOff>
    </xdr:from>
    <xdr:to>
      <xdr:col>71</xdr:col>
      <xdr:colOff>177800</xdr:colOff>
      <xdr:row>78</xdr:row>
      <xdr:rowOff>22568</xdr:rowOff>
    </xdr:to>
    <xdr:cxnSp macro="">
      <xdr:nvCxnSpPr>
        <xdr:cNvPr id="645" name="直線コネクタ 644"/>
        <xdr:cNvCxnSpPr/>
      </xdr:nvCxnSpPr>
      <xdr:spPr>
        <a:xfrm flipV="1">
          <a:off x="12814300" y="13259549"/>
          <a:ext cx="889000" cy="1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7" name="テキスト ボックス 646"/>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157382</xdr:rowOff>
    </xdr:from>
    <xdr:ext cx="469744" cy="259045"/>
    <xdr:sp macro="" textlink="">
      <xdr:nvSpPr>
        <xdr:cNvPr id="649" name="テキスト ボックス 648"/>
        <xdr:cNvSpPr txBox="1"/>
      </xdr:nvSpPr>
      <xdr:spPr>
        <a:xfrm>
          <a:off x="12579428" y="1353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167500</xdr:rowOff>
    </xdr:from>
    <xdr:to>
      <xdr:col>85</xdr:col>
      <xdr:colOff>177800</xdr:colOff>
      <xdr:row>78</xdr:row>
      <xdr:rowOff>97650</xdr:rowOff>
    </xdr:to>
    <xdr:sp macro="" textlink="">
      <xdr:nvSpPr>
        <xdr:cNvPr id="655" name="楕円 654"/>
        <xdr:cNvSpPr/>
      </xdr:nvSpPr>
      <xdr:spPr>
        <a:xfrm>
          <a:off x="16268700" y="133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18927</xdr:rowOff>
    </xdr:from>
    <xdr:ext cx="534377" cy="259045"/>
    <xdr:sp macro="" textlink="">
      <xdr:nvSpPr>
        <xdr:cNvPr id="656" name="災害復旧費該当値テキスト"/>
        <xdr:cNvSpPr txBox="1"/>
      </xdr:nvSpPr>
      <xdr:spPr>
        <a:xfrm>
          <a:off x="16370300" y="1322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57531</xdr:rowOff>
    </xdr:from>
    <xdr:to>
      <xdr:col>81</xdr:col>
      <xdr:colOff>101600</xdr:colOff>
      <xdr:row>78</xdr:row>
      <xdr:rowOff>159131</xdr:rowOff>
    </xdr:to>
    <xdr:sp macro="" textlink="">
      <xdr:nvSpPr>
        <xdr:cNvPr id="657" name="楕円 656"/>
        <xdr:cNvSpPr/>
      </xdr:nvSpPr>
      <xdr:spPr>
        <a:xfrm>
          <a:off x="15430500" y="1343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4208</xdr:rowOff>
    </xdr:from>
    <xdr:ext cx="469744" cy="259045"/>
    <xdr:sp macro="" textlink="">
      <xdr:nvSpPr>
        <xdr:cNvPr id="658" name="テキスト ボックス 657"/>
        <xdr:cNvSpPr txBox="1"/>
      </xdr:nvSpPr>
      <xdr:spPr>
        <a:xfrm>
          <a:off x="15246428" y="1320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8370</xdr:rowOff>
    </xdr:from>
    <xdr:to>
      <xdr:col>76</xdr:col>
      <xdr:colOff>165100</xdr:colOff>
      <xdr:row>78</xdr:row>
      <xdr:rowOff>109970</xdr:rowOff>
    </xdr:to>
    <xdr:sp macro="" textlink="">
      <xdr:nvSpPr>
        <xdr:cNvPr id="659" name="楕円 658"/>
        <xdr:cNvSpPr/>
      </xdr:nvSpPr>
      <xdr:spPr>
        <a:xfrm>
          <a:off x="14541500" y="133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126497</xdr:rowOff>
    </xdr:from>
    <xdr:ext cx="534377" cy="259045"/>
    <xdr:sp macro="" textlink="">
      <xdr:nvSpPr>
        <xdr:cNvPr id="660" name="テキスト ボックス 659"/>
        <xdr:cNvSpPr txBox="1"/>
      </xdr:nvSpPr>
      <xdr:spPr>
        <a:xfrm>
          <a:off x="14325111" y="13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7099</xdr:rowOff>
    </xdr:from>
    <xdr:to>
      <xdr:col>72</xdr:col>
      <xdr:colOff>38100</xdr:colOff>
      <xdr:row>77</xdr:row>
      <xdr:rowOff>108699</xdr:rowOff>
    </xdr:to>
    <xdr:sp macro="" textlink="">
      <xdr:nvSpPr>
        <xdr:cNvPr id="661" name="楕円 660"/>
        <xdr:cNvSpPr/>
      </xdr:nvSpPr>
      <xdr:spPr>
        <a:xfrm>
          <a:off x="13652500" y="132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125226</xdr:rowOff>
    </xdr:from>
    <xdr:ext cx="534377" cy="259045"/>
    <xdr:sp macro="" textlink="">
      <xdr:nvSpPr>
        <xdr:cNvPr id="662" name="テキスト ボックス 661"/>
        <xdr:cNvSpPr txBox="1"/>
      </xdr:nvSpPr>
      <xdr:spPr>
        <a:xfrm>
          <a:off x="13436111" y="1298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143218</xdr:rowOff>
    </xdr:from>
    <xdr:to>
      <xdr:col>67</xdr:col>
      <xdr:colOff>101600</xdr:colOff>
      <xdr:row>78</xdr:row>
      <xdr:rowOff>73368</xdr:rowOff>
    </xdr:to>
    <xdr:sp macro="" textlink="">
      <xdr:nvSpPr>
        <xdr:cNvPr id="663" name="楕円 662"/>
        <xdr:cNvSpPr/>
      </xdr:nvSpPr>
      <xdr:spPr>
        <a:xfrm>
          <a:off x="12763500" y="133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89895</xdr:rowOff>
    </xdr:from>
    <xdr:ext cx="534377" cy="259045"/>
    <xdr:sp macro="" textlink="">
      <xdr:nvSpPr>
        <xdr:cNvPr id="664" name="テキスト ボックス 663"/>
        <xdr:cNvSpPr txBox="1"/>
      </xdr:nvSpPr>
      <xdr:spPr>
        <a:xfrm>
          <a:off x="12547111" y="1312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90280</xdr:rowOff>
    </xdr:from>
    <xdr:to>
      <xdr:col>85</xdr:col>
      <xdr:colOff>127000</xdr:colOff>
      <xdr:row>96</xdr:row>
      <xdr:rowOff>106815</xdr:rowOff>
    </xdr:to>
    <xdr:cxnSp macro="">
      <xdr:nvCxnSpPr>
        <xdr:cNvPr id="693" name="直線コネクタ 692"/>
        <xdr:cNvCxnSpPr/>
      </xdr:nvCxnSpPr>
      <xdr:spPr>
        <a:xfrm>
          <a:off x="15481300" y="16549480"/>
          <a:ext cx="8382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90280</xdr:rowOff>
    </xdr:from>
    <xdr:to>
      <xdr:col>81</xdr:col>
      <xdr:colOff>50800</xdr:colOff>
      <xdr:row>96</xdr:row>
      <xdr:rowOff>109544</xdr:rowOff>
    </xdr:to>
    <xdr:cxnSp macro="">
      <xdr:nvCxnSpPr>
        <xdr:cNvPr id="696" name="直線コネクタ 695"/>
        <xdr:cNvCxnSpPr/>
      </xdr:nvCxnSpPr>
      <xdr:spPr>
        <a:xfrm flipV="1">
          <a:off x="14592300" y="16549480"/>
          <a:ext cx="889000" cy="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109544</xdr:rowOff>
    </xdr:from>
    <xdr:to>
      <xdr:col>76</xdr:col>
      <xdr:colOff>114300</xdr:colOff>
      <xdr:row>96</xdr:row>
      <xdr:rowOff>150048</xdr:rowOff>
    </xdr:to>
    <xdr:cxnSp macro="">
      <xdr:nvCxnSpPr>
        <xdr:cNvPr id="699" name="直線コネクタ 698"/>
        <xdr:cNvCxnSpPr/>
      </xdr:nvCxnSpPr>
      <xdr:spPr>
        <a:xfrm flipV="1">
          <a:off x="13703300" y="16568744"/>
          <a:ext cx="889000" cy="4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150048</xdr:rowOff>
    </xdr:from>
    <xdr:to>
      <xdr:col>71</xdr:col>
      <xdr:colOff>177800</xdr:colOff>
      <xdr:row>96</xdr:row>
      <xdr:rowOff>162175</xdr:rowOff>
    </xdr:to>
    <xdr:cxnSp macro="">
      <xdr:nvCxnSpPr>
        <xdr:cNvPr id="702" name="直線コネクタ 701"/>
        <xdr:cNvCxnSpPr/>
      </xdr:nvCxnSpPr>
      <xdr:spPr>
        <a:xfrm flipV="1">
          <a:off x="12814300" y="16609248"/>
          <a:ext cx="889000" cy="1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56015</xdr:rowOff>
    </xdr:from>
    <xdr:to>
      <xdr:col>85</xdr:col>
      <xdr:colOff>177800</xdr:colOff>
      <xdr:row>96</xdr:row>
      <xdr:rowOff>157615</xdr:rowOff>
    </xdr:to>
    <xdr:sp macro="" textlink="">
      <xdr:nvSpPr>
        <xdr:cNvPr id="712" name="楕円 711"/>
        <xdr:cNvSpPr/>
      </xdr:nvSpPr>
      <xdr:spPr>
        <a:xfrm>
          <a:off x="16268700" y="165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78892</xdr:rowOff>
    </xdr:from>
    <xdr:ext cx="599010" cy="259045"/>
    <xdr:sp macro="" textlink="">
      <xdr:nvSpPr>
        <xdr:cNvPr id="713" name="公債費該当値テキスト"/>
        <xdr:cNvSpPr txBox="1"/>
      </xdr:nvSpPr>
      <xdr:spPr>
        <a:xfrm>
          <a:off x="16370300" y="1636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39480</xdr:rowOff>
    </xdr:from>
    <xdr:to>
      <xdr:col>81</xdr:col>
      <xdr:colOff>101600</xdr:colOff>
      <xdr:row>96</xdr:row>
      <xdr:rowOff>141080</xdr:rowOff>
    </xdr:to>
    <xdr:sp macro="" textlink="">
      <xdr:nvSpPr>
        <xdr:cNvPr id="714" name="楕円 713"/>
        <xdr:cNvSpPr/>
      </xdr:nvSpPr>
      <xdr:spPr>
        <a:xfrm>
          <a:off x="15430500" y="1649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157607</xdr:rowOff>
    </xdr:from>
    <xdr:ext cx="599010" cy="259045"/>
    <xdr:sp macro="" textlink="">
      <xdr:nvSpPr>
        <xdr:cNvPr id="715" name="テキスト ボックス 714"/>
        <xdr:cNvSpPr txBox="1"/>
      </xdr:nvSpPr>
      <xdr:spPr>
        <a:xfrm>
          <a:off x="15181795" y="162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58744</xdr:rowOff>
    </xdr:from>
    <xdr:to>
      <xdr:col>76</xdr:col>
      <xdr:colOff>165100</xdr:colOff>
      <xdr:row>96</xdr:row>
      <xdr:rowOff>160344</xdr:rowOff>
    </xdr:to>
    <xdr:sp macro="" textlink="">
      <xdr:nvSpPr>
        <xdr:cNvPr id="716" name="楕円 715"/>
        <xdr:cNvSpPr/>
      </xdr:nvSpPr>
      <xdr:spPr>
        <a:xfrm>
          <a:off x="14541500" y="165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5421</xdr:rowOff>
    </xdr:from>
    <xdr:ext cx="599010" cy="259045"/>
    <xdr:sp macro="" textlink="">
      <xdr:nvSpPr>
        <xdr:cNvPr id="717" name="テキスト ボックス 716"/>
        <xdr:cNvSpPr txBox="1"/>
      </xdr:nvSpPr>
      <xdr:spPr>
        <a:xfrm>
          <a:off x="14292795" y="1629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99248</xdr:rowOff>
    </xdr:from>
    <xdr:to>
      <xdr:col>72</xdr:col>
      <xdr:colOff>38100</xdr:colOff>
      <xdr:row>97</xdr:row>
      <xdr:rowOff>29398</xdr:rowOff>
    </xdr:to>
    <xdr:sp macro="" textlink="">
      <xdr:nvSpPr>
        <xdr:cNvPr id="718" name="楕円 717"/>
        <xdr:cNvSpPr/>
      </xdr:nvSpPr>
      <xdr:spPr>
        <a:xfrm>
          <a:off x="13652500" y="165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45925</xdr:rowOff>
    </xdr:from>
    <xdr:ext cx="599010" cy="259045"/>
    <xdr:sp macro="" textlink="">
      <xdr:nvSpPr>
        <xdr:cNvPr id="719" name="テキスト ボックス 718"/>
        <xdr:cNvSpPr txBox="1"/>
      </xdr:nvSpPr>
      <xdr:spPr>
        <a:xfrm>
          <a:off x="13403795" y="1633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111375</xdr:rowOff>
    </xdr:from>
    <xdr:to>
      <xdr:col>67</xdr:col>
      <xdr:colOff>101600</xdr:colOff>
      <xdr:row>97</xdr:row>
      <xdr:rowOff>41525</xdr:rowOff>
    </xdr:to>
    <xdr:sp macro="" textlink="">
      <xdr:nvSpPr>
        <xdr:cNvPr id="720" name="楕円 719"/>
        <xdr:cNvSpPr/>
      </xdr:nvSpPr>
      <xdr:spPr>
        <a:xfrm>
          <a:off x="12763500" y="16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58052</xdr:rowOff>
    </xdr:from>
    <xdr:ext cx="599010" cy="259045"/>
    <xdr:sp macro="" textlink="">
      <xdr:nvSpPr>
        <xdr:cNvPr id="721" name="テキスト ボックス 720"/>
        <xdr:cNvSpPr txBox="1"/>
      </xdr:nvSpPr>
      <xdr:spPr>
        <a:xfrm>
          <a:off x="12514795" y="1634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30429</xdr:rowOff>
    </xdr:from>
    <xdr:to>
      <xdr:col>116</xdr:col>
      <xdr:colOff>63500</xdr:colOff>
      <xdr:row>38</xdr:row>
      <xdr:rowOff>16084</xdr:rowOff>
    </xdr:to>
    <xdr:cxnSp macro="">
      <xdr:nvCxnSpPr>
        <xdr:cNvPr id="746" name="直線コネクタ 745"/>
        <xdr:cNvCxnSpPr/>
      </xdr:nvCxnSpPr>
      <xdr:spPr>
        <a:xfrm flipV="1">
          <a:off x="21323300" y="6031179"/>
          <a:ext cx="838200" cy="50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101674</xdr:rowOff>
    </xdr:from>
    <xdr:ext cx="378565" cy="259045"/>
    <xdr:sp macro="" textlink="">
      <xdr:nvSpPr>
        <xdr:cNvPr id="747" name="諸支出金平均値テキスト"/>
        <xdr:cNvSpPr txBox="1"/>
      </xdr:nvSpPr>
      <xdr:spPr>
        <a:xfrm>
          <a:off x="22212300" y="6445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170504</xdr:rowOff>
    </xdr:from>
    <xdr:to>
      <xdr:col>111</xdr:col>
      <xdr:colOff>177800</xdr:colOff>
      <xdr:row>38</xdr:row>
      <xdr:rowOff>16084</xdr:rowOff>
    </xdr:to>
    <xdr:cxnSp macro="">
      <xdr:nvCxnSpPr>
        <xdr:cNvPr id="749" name="直線コネクタ 748"/>
        <xdr:cNvCxnSpPr/>
      </xdr:nvCxnSpPr>
      <xdr:spPr>
        <a:xfrm>
          <a:off x="20434300" y="6514154"/>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60126</xdr:rowOff>
    </xdr:from>
    <xdr:ext cx="378565" cy="259045"/>
    <xdr:sp macro="" textlink="">
      <xdr:nvSpPr>
        <xdr:cNvPr id="751" name="テキスト ボックス 750"/>
        <xdr:cNvSpPr txBox="1"/>
      </xdr:nvSpPr>
      <xdr:spPr>
        <a:xfrm>
          <a:off x="21134017" y="657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163188</xdr:rowOff>
    </xdr:from>
    <xdr:to>
      <xdr:col>107</xdr:col>
      <xdr:colOff>50800</xdr:colOff>
      <xdr:row>37</xdr:row>
      <xdr:rowOff>170504</xdr:rowOff>
    </xdr:to>
    <xdr:cxnSp macro="">
      <xdr:nvCxnSpPr>
        <xdr:cNvPr id="752" name="直線コネクタ 751"/>
        <xdr:cNvCxnSpPr/>
      </xdr:nvCxnSpPr>
      <xdr:spPr>
        <a:xfrm>
          <a:off x="19545300" y="650683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59212</xdr:rowOff>
    </xdr:from>
    <xdr:ext cx="378565" cy="259045"/>
    <xdr:sp macro="" textlink="">
      <xdr:nvSpPr>
        <xdr:cNvPr id="754" name="テキスト ボックス 753"/>
        <xdr:cNvSpPr txBox="1"/>
      </xdr:nvSpPr>
      <xdr:spPr>
        <a:xfrm>
          <a:off x="20245017" y="6574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163188</xdr:rowOff>
    </xdr:from>
    <xdr:to>
      <xdr:col>102</xdr:col>
      <xdr:colOff>114300</xdr:colOff>
      <xdr:row>38</xdr:row>
      <xdr:rowOff>10713</xdr:rowOff>
    </xdr:to>
    <xdr:cxnSp macro="">
      <xdr:nvCxnSpPr>
        <xdr:cNvPr id="755" name="直線コネクタ 754"/>
        <xdr:cNvCxnSpPr/>
      </xdr:nvCxnSpPr>
      <xdr:spPr>
        <a:xfrm flipV="1">
          <a:off x="18656300" y="6506838"/>
          <a:ext cx="889000" cy="1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53497</xdr:rowOff>
    </xdr:from>
    <xdr:ext cx="378565" cy="259045"/>
    <xdr:sp macro="" textlink="">
      <xdr:nvSpPr>
        <xdr:cNvPr id="757" name="テキスト ボックス 756"/>
        <xdr:cNvSpPr txBox="1"/>
      </xdr:nvSpPr>
      <xdr:spPr>
        <a:xfrm>
          <a:off x="19356017" y="656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151079</xdr:rowOff>
    </xdr:from>
    <xdr:to>
      <xdr:col>116</xdr:col>
      <xdr:colOff>114300</xdr:colOff>
      <xdr:row>35</xdr:row>
      <xdr:rowOff>81229</xdr:rowOff>
    </xdr:to>
    <xdr:sp macro="" textlink="">
      <xdr:nvSpPr>
        <xdr:cNvPr id="765" name="楕円 764"/>
        <xdr:cNvSpPr/>
      </xdr:nvSpPr>
      <xdr:spPr>
        <a:xfrm>
          <a:off x="22110700" y="59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2506</xdr:rowOff>
    </xdr:from>
    <xdr:ext cx="469744" cy="259045"/>
    <xdr:sp macro="" textlink="">
      <xdr:nvSpPr>
        <xdr:cNvPr id="766" name="諸支出金該当値テキスト"/>
        <xdr:cNvSpPr txBox="1"/>
      </xdr:nvSpPr>
      <xdr:spPr>
        <a:xfrm>
          <a:off x="22212300" y="583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136735</xdr:rowOff>
    </xdr:from>
    <xdr:to>
      <xdr:col>112</xdr:col>
      <xdr:colOff>38100</xdr:colOff>
      <xdr:row>38</xdr:row>
      <xdr:rowOff>66884</xdr:rowOff>
    </xdr:to>
    <xdr:sp macro="" textlink="">
      <xdr:nvSpPr>
        <xdr:cNvPr id="767" name="楕円 766"/>
        <xdr:cNvSpPr/>
      </xdr:nvSpPr>
      <xdr:spPr>
        <a:xfrm>
          <a:off x="21272500" y="6480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83412</xdr:rowOff>
    </xdr:from>
    <xdr:ext cx="378565" cy="259045"/>
    <xdr:sp macro="" textlink="">
      <xdr:nvSpPr>
        <xdr:cNvPr id="768" name="テキスト ボックス 767"/>
        <xdr:cNvSpPr txBox="1"/>
      </xdr:nvSpPr>
      <xdr:spPr>
        <a:xfrm>
          <a:off x="21134017" y="6255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119704</xdr:rowOff>
    </xdr:from>
    <xdr:to>
      <xdr:col>107</xdr:col>
      <xdr:colOff>101600</xdr:colOff>
      <xdr:row>38</xdr:row>
      <xdr:rowOff>49854</xdr:rowOff>
    </xdr:to>
    <xdr:sp macro="" textlink="">
      <xdr:nvSpPr>
        <xdr:cNvPr id="769" name="楕円 768"/>
        <xdr:cNvSpPr/>
      </xdr:nvSpPr>
      <xdr:spPr>
        <a:xfrm>
          <a:off x="20383500" y="64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66381</xdr:rowOff>
    </xdr:from>
    <xdr:ext cx="378565" cy="259045"/>
    <xdr:sp macro="" textlink="">
      <xdr:nvSpPr>
        <xdr:cNvPr id="770" name="テキスト ボックス 769"/>
        <xdr:cNvSpPr txBox="1"/>
      </xdr:nvSpPr>
      <xdr:spPr>
        <a:xfrm>
          <a:off x="20245017" y="6238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112388</xdr:rowOff>
    </xdr:from>
    <xdr:to>
      <xdr:col>102</xdr:col>
      <xdr:colOff>165100</xdr:colOff>
      <xdr:row>38</xdr:row>
      <xdr:rowOff>42538</xdr:rowOff>
    </xdr:to>
    <xdr:sp macro="" textlink="">
      <xdr:nvSpPr>
        <xdr:cNvPr id="771" name="楕円 770"/>
        <xdr:cNvSpPr/>
      </xdr:nvSpPr>
      <xdr:spPr>
        <a:xfrm>
          <a:off x="19494500" y="64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59065</xdr:rowOff>
    </xdr:from>
    <xdr:ext cx="378565" cy="259045"/>
    <xdr:sp macro="" textlink="">
      <xdr:nvSpPr>
        <xdr:cNvPr id="772" name="テキスト ボックス 771"/>
        <xdr:cNvSpPr txBox="1"/>
      </xdr:nvSpPr>
      <xdr:spPr>
        <a:xfrm>
          <a:off x="19356017" y="623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131363</xdr:rowOff>
    </xdr:from>
    <xdr:to>
      <xdr:col>98</xdr:col>
      <xdr:colOff>38100</xdr:colOff>
      <xdr:row>38</xdr:row>
      <xdr:rowOff>61513</xdr:rowOff>
    </xdr:to>
    <xdr:sp macro="" textlink="">
      <xdr:nvSpPr>
        <xdr:cNvPr id="773" name="楕円 772"/>
        <xdr:cNvSpPr/>
      </xdr:nvSpPr>
      <xdr:spPr>
        <a:xfrm>
          <a:off x="18605500" y="64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52640</xdr:rowOff>
    </xdr:from>
    <xdr:ext cx="378565" cy="259045"/>
    <xdr:sp macro="" textlink="">
      <xdr:nvSpPr>
        <xdr:cNvPr id="774" name="テキスト ボックス 773"/>
        <xdr:cNvSpPr txBox="1"/>
      </xdr:nvSpPr>
      <xdr:spPr>
        <a:xfrm>
          <a:off x="18467017" y="656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153,994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ふるさと納税の推進による寄附金の積立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及び積立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に伴う返礼品経費の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前年度を下回ったが、これらの影響により引き続き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類似団体、全国及び県平均を大きく上回っている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状況にある。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211,188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円となっており、目的別歳出構成のなかで１番大きな割合を占めている。近年は</a:t>
          </a: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子どものための保育事業等の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社会保障関係経費の増加により上昇傾向にあり、類似団体、全国及び県平均を上回っている状況にある。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81,197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円となっており、類似団体や全国、県平均を上回っている状況で推移している。これは、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北松北部環境組合への負担金が大きな割合を占めて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いるためであるが、前年度に比べ減となった要因は</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斎場施設整備事業や水道事業会計繰出金の減少によるものである。</a:t>
          </a:r>
          <a:endPar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63,617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円となっており、類似団体や全国、県平均を上回っている状況で推移している。農林水産業は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本市の主要産業であるため担い手育成や経営規模拡大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に力を入れて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いるためであり、前年度に比べ増となった要因は</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畜産クラスター構築事業や水産業競争力強化緊急施設整備事業を実施したことによるものである。</a:t>
          </a:r>
          <a:endPar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育費は、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69,467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円となっており、前年度に比べ、増に転じた要因は、</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平戸小学校校舎大規模改造事業の実施や平成</a:t>
          </a:r>
          <a:r>
            <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年度から学校給食費を公会計へ移行したことによる影響であり、類似団体、全国、県平均を上回っている。</a:t>
          </a:r>
          <a:endPar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118,631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円となっており、類似団体や全国、県平均を上回っている要因は、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年度から任意の繰上償還を行って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きたことや</a:t>
          </a: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大型建設事業の集中により、地方債発行額が一時的に元金償還額を上回り、その償還が始まったことによるものである。</a:t>
          </a:r>
          <a:endParaRPr kumimoji="0" lang="en-US" altLang="ja-JP"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諸支出金は、住民一人当たり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8,912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円となっており、前年度に比べ、大幅に増加した要因は、</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交通船事業への繰出金や土地開発基金にて先行取得した資産の買い戻しを行ったことによるものであり、一時的に上昇した。</a:t>
          </a:r>
          <a:endParaRPr kumimoji="0"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財政調整基金残高は、適切な財源の確保と歳出の精査により、平成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年度以降取崩しを回避しており、平成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5,088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千円の積立を行った。基金については、持続可能な財政運営を行うために、国の動向を注視しながら、積立や活用を行っていく予定である。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実質収支比率については、前年度比</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ポイント増の同規模であるが、実質単年度収支は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について合併算定替特例期間の終了による逓減が始まっているため、今後も、市税ほか歳入を確保するとともに、歳出抑制を図りながら標準財政規模と財政調整基金のバランスを考慮した健全な財政運営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年度により増減はあるものの、対象となる全ての会計について赤字額及び資金不足額は生じていないことから、連結実質赤字比率は算定されていない。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6" customWidth="1"/>
    <col min="12" max="12" width="2.25" style="166" customWidth="1"/>
    <col min="13" max="17" width="2.375" style="166" customWidth="1"/>
    <col min="18" max="119" width="2.125" style="166" customWidth="1"/>
    <col min="120" max="16384" width="0" style="166" hidden="1"/>
  </cols>
  <sheetData>
    <row r="1" spans="1:119" ht="33" customHeight="1">
      <c r="A1" s="164"/>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5"/>
      <c r="DK1" s="165"/>
      <c r="DL1" s="165"/>
      <c r="DM1" s="165"/>
      <c r="DN1" s="165"/>
      <c r="DO1" s="165"/>
    </row>
    <row r="2" spans="1:119" ht="24.75" thickBot="1">
      <c r="A2" s="164"/>
      <c r="B2" s="167" t="s">
        <v>75</v>
      </c>
      <c r="C2" s="167"/>
      <c r="D2" s="168"/>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row>
    <row r="3" spans="1:119" ht="18.75" customHeight="1" thickBot="1">
      <c r="A3" s="165"/>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4"/>
      <c r="DK3" s="164"/>
      <c r="DL3" s="164"/>
      <c r="DM3" s="164"/>
      <c r="DN3" s="164"/>
      <c r="DO3" s="164"/>
    </row>
    <row r="4" spans="1:119" ht="18.75" customHeight="1">
      <c r="A4" s="165"/>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27338569</v>
      </c>
      <c r="BO4" s="372"/>
      <c r="BP4" s="372"/>
      <c r="BQ4" s="372"/>
      <c r="BR4" s="372"/>
      <c r="BS4" s="372"/>
      <c r="BT4" s="372"/>
      <c r="BU4" s="373"/>
      <c r="BV4" s="371">
        <v>27353664</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2.9</v>
      </c>
      <c r="CU4" s="378"/>
      <c r="CV4" s="378"/>
      <c r="CW4" s="378"/>
      <c r="CX4" s="378"/>
      <c r="CY4" s="378"/>
      <c r="CZ4" s="378"/>
      <c r="DA4" s="379"/>
      <c r="DB4" s="377">
        <v>2.9</v>
      </c>
      <c r="DC4" s="378"/>
      <c r="DD4" s="378"/>
      <c r="DE4" s="378"/>
      <c r="DF4" s="378"/>
      <c r="DG4" s="378"/>
      <c r="DH4" s="378"/>
      <c r="DI4" s="379"/>
      <c r="DJ4" s="164"/>
      <c r="DK4" s="164"/>
      <c r="DL4" s="164"/>
      <c r="DM4" s="164"/>
      <c r="DN4" s="164"/>
      <c r="DO4" s="164"/>
    </row>
    <row r="5" spans="1:119" ht="18.75" customHeight="1">
      <c r="A5" s="165"/>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26818349</v>
      </c>
      <c r="BO5" s="409"/>
      <c r="BP5" s="409"/>
      <c r="BQ5" s="409"/>
      <c r="BR5" s="409"/>
      <c r="BS5" s="409"/>
      <c r="BT5" s="409"/>
      <c r="BU5" s="410"/>
      <c r="BV5" s="408">
        <v>26797259</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91.4</v>
      </c>
      <c r="CU5" s="406"/>
      <c r="CV5" s="406"/>
      <c r="CW5" s="406"/>
      <c r="CX5" s="406"/>
      <c r="CY5" s="406"/>
      <c r="CZ5" s="406"/>
      <c r="DA5" s="407"/>
      <c r="DB5" s="405">
        <v>90.3</v>
      </c>
      <c r="DC5" s="406"/>
      <c r="DD5" s="406"/>
      <c r="DE5" s="406"/>
      <c r="DF5" s="406"/>
      <c r="DG5" s="406"/>
      <c r="DH5" s="406"/>
      <c r="DI5" s="407"/>
      <c r="DJ5" s="164"/>
      <c r="DK5" s="164"/>
      <c r="DL5" s="164"/>
      <c r="DM5" s="164"/>
      <c r="DN5" s="164"/>
      <c r="DO5" s="164"/>
    </row>
    <row r="6" spans="1:119" ht="18.75" customHeight="1">
      <c r="A6" s="165"/>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520220</v>
      </c>
      <c r="BO6" s="409"/>
      <c r="BP6" s="409"/>
      <c r="BQ6" s="409"/>
      <c r="BR6" s="409"/>
      <c r="BS6" s="409"/>
      <c r="BT6" s="409"/>
      <c r="BU6" s="410"/>
      <c r="BV6" s="408">
        <v>556405</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95.3</v>
      </c>
      <c r="CU6" s="446"/>
      <c r="CV6" s="446"/>
      <c r="CW6" s="446"/>
      <c r="CX6" s="446"/>
      <c r="CY6" s="446"/>
      <c r="CZ6" s="446"/>
      <c r="DA6" s="447"/>
      <c r="DB6" s="445">
        <v>94.1</v>
      </c>
      <c r="DC6" s="446"/>
      <c r="DD6" s="446"/>
      <c r="DE6" s="446"/>
      <c r="DF6" s="446"/>
      <c r="DG6" s="446"/>
      <c r="DH6" s="446"/>
      <c r="DI6" s="447"/>
      <c r="DJ6" s="164"/>
      <c r="DK6" s="164"/>
      <c r="DL6" s="164"/>
      <c r="DM6" s="164"/>
      <c r="DN6" s="164"/>
      <c r="DO6" s="164"/>
    </row>
    <row r="7" spans="1:119" ht="18.75" customHeight="1">
      <c r="A7" s="165"/>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127826</v>
      </c>
      <c r="BO7" s="409"/>
      <c r="BP7" s="409"/>
      <c r="BQ7" s="409"/>
      <c r="BR7" s="409"/>
      <c r="BS7" s="409"/>
      <c r="BT7" s="409"/>
      <c r="BU7" s="410"/>
      <c r="BV7" s="408">
        <v>166008</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13467401</v>
      </c>
      <c r="CU7" s="409"/>
      <c r="CV7" s="409"/>
      <c r="CW7" s="409"/>
      <c r="CX7" s="409"/>
      <c r="CY7" s="409"/>
      <c r="CZ7" s="409"/>
      <c r="DA7" s="410"/>
      <c r="DB7" s="408">
        <v>13633043</v>
      </c>
      <c r="DC7" s="409"/>
      <c r="DD7" s="409"/>
      <c r="DE7" s="409"/>
      <c r="DF7" s="409"/>
      <c r="DG7" s="409"/>
      <c r="DH7" s="409"/>
      <c r="DI7" s="410"/>
      <c r="DJ7" s="164"/>
      <c r="DK7" s="164"/>
      <c r="DL7" s="164"/>
      <c r="DM7" s="164"/>
      <c r="DN7" s="164"/>
      <c r="DO7" s="164"/>
    </row>
    <row r="8" spans="1:119" ht="18.75" customHeight="1" thickBot="1">
      <c r="A8" s="165"/>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96</v>
      </c>
      <c r="AV8" s="441"/>
      <c r="AW8" s="441"/>
      <c r="AX8" s="441"/>
      <c r="AY8" s="442" t="s">
        <v>104</v>
      </c>
      <c r="AZ8" s="443"/>
      <c r="BA8" s="443"/>
      <c r="BB8" s="443"/>
      <c r="BC8" s="443"/>
      <c r="BD8" s="443"/>
      <c r="BE8" s="443"/>
      <c r="BF8" s="443"/>
      <c r="BG8" s="443"/>
      <c r="BH8" s="443"/>
      <c r="BI8" s="443"/>
      <c r="BJ8" s="443"/>
      <c r="BK8" s="443"/>
      <c r="BL8" s="443"/>
      <c r="BM8" s="444"/>
      <c r="BN8" s="408">
        <v>392394</v>
      </c>
      <c r="BO8" s="409"/>
      <c r="BP8" s="409"/>
      <c r="BQ8" s="409"/>
      <c r="BR8" s="409"/>
      <c r="BS8" s="409"/>
      <c r="BT8" s="409"/>
      <c r="BU8" s="410"/>
      <c r="BV8" s="408">
        <v>390397</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0.24</v>
      </c>
      <c r="CU8" s="449"/>
      <c r="CV8" s="449"/>
      <c r="CW8" s="449"/>
      <c r="CX8" s="449"/>
      <c r="CY8" s="449"/>
      <c r="CZ8" s="449"/>
      <c r="DA8" s="450"/>
      <c r="DB8" s="448">
        <v>0.24</v>
      </c>
      <c r="DC8" s="449"/>
      <c r="DD8" s="449"/>
      <c r="DE8" s="449"/>
      <c r="DF8" s="449"/>
      <c r="DG8" s="449"/>
      <c r="DH8" s="449"/>
      <c r="DI8" s="450"/>
      <c r="DJ8" s="164"/>
      <c r="DK8" s="164"/>
      <c r="DL8" s="164"/>
      <c r="DM8" s="164"/>
      <c r="DN8" s="164"/>
      <c r="DO8" s="164"/>
    </row>
    <row r="9" spans="1:119" ht="18.75" customHeight="1" thickBot="1">
      <c r="A9" s="165"/>
      <c r="B9" s="402" t="s">
        <v>106</v>
      </c>
      <c r="C9" s="403"/>
      <c r="D9" s="403"/>
      <c r="E9" s="403"/>
      <c r="F9" s="403"/>
      <c r="G9" s="403"/>
      <c r="H9" s="403"/>
      <c r="I9" s="403"/>
      <c r="J9" s="403"/>
      <c r="K9" s="451"/>
      <c r="L9" s="452" t="s">
        <v>107</v>
      </c>
      <c r="M9" s="453"/>
      <c r="N9" s="453"/>
      <c r="O9" s="453"/>
      <c r="P9" s="453"/>
      <c r="Q9" s="454"/>
      <c r="R9" s="455">
        <v>31920</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96</v>
      </c>
      <c r="AV9" s="441"/>
      <c r="AW9" s="441"/>
      <c r="AX9" s="441"/>
      <c r="AY9" s="442" t="s">
        <v>110</v>
      </c>
      <c r="AZ9" s="443"/>
      <c r="BA9" s="443"/>
      <c r="BB9" s="443"/>
      <c r="BC9" s="443"/>
      <c r="BD9" s="443"/>
      <c r="BE9" s="443"/>
      <c r="BF9" s="443"/>
      <c r="BG9" s="443"/>
      <c r="BH9" s="443"/>
      <c r="BI9" s="443"/>
      <c r="BJ9" s="443"/>
      <c r="BK9" s="443"/>
      <c r="BL9" s="443"/>
      <c r="BM9" s="444"/>
      <c r="BN9" s="408">
        <v>1997</v>
      </c>
      <c r="BO9" s="409"/>
      <c r="BP9" s="409"/>
      <c r="BQ9" s="409"/>
      <c r="BR9" s="409"/>
      <c r="BS9" s="409"/>
      <c r="BT9" s="409"/>
      <c r="BU9" s="410"/>
      <c r="BV9" s="408">
        <v>-104662</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23.2</v>
      </c>
      <c r="CU9" s="406"/>
      <c r="CV9" s="406"/>
      <c r="CW9" s="406"/>
      <c r="CX9" s="406"/>
      <c r="CY9" s="406"/>
      <c r="CZ9" s="406"/>
      <c r="DA9" s="407"/>
      <c r="DB9" s="405">
        <v>24.7</v>
      </c>
      <c r="DC9" s="406"/>
      <c r="DD9" s="406"/>
      <c r="DE9" s="406"/>
      <c r="DF9" s="406"/>
      <c r="DG9" s="406"/>
      <c r="DH9" s="406"/>
      <c r="DI9" s="407"/>
      <c r="DJ9" s="164"/>
      <c r="DK9" s="164"/>
      <c r="DL9" s="164"/>
      <c r="DM9" s="164"/>
      <c r="DN9" s="164"/>
      <c r="DO9" s="164"/>
    </row>
    <row r="10" spans="1:119" ht="18.75" customHeight="1" thickBot="1">
      <c r="A10" s="165"/>
      <c r="B10" s="402"/>
      <c r="C10" s="403"/>
      <c r="D10" s="403"/>
      <c r="E10" s="403"/>
      <c r="F10" s="403"/>
      <c r="G10" s="403"/>
      <c r="H10" s="403"/>
      <c r="I10" s="403"/>
      <c r="J10" s="403"/>
      <c r="K10" s="451"/>
      <c r="L10" s="458" t="s">
        <v>112</v>
      </c>
      <c r="M10" s="438"/>
      <c r="N10" s="438"/>
      <c r="O10" s="438"/>
      <c r="P10" s="438"/>
      <c r="Q10" s="439"/>
      <c r="R10" s="459">
        <v>34905</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5088</v>
      </c>
      <c r="BO10" s="409"/>
      <c r="BP10" s="409"/>
      <c r="BQ10" s="409"/>
      <c r="BR10" s="409"/>
      <c r="BS10" s="409"/>
      <c r="BT10" s="409"/>
      <c r="BU10" s="410"/>
      <c r="BV10" s="408">
        <v>125091</v>
      </c>
      <c r="BW10" s="409"/>
      <c r="BX10" s="409"/>
      <c r="BY10" s="409"/>
      <c r="BZ10" s="409"/>
      <c r="CA10" s="409"/>
      <c r="CB10" s="409"/>
      <c r="CC10" s="410"/>
      <c r="CD10" s="169" t="s">
        <v>116</v>
      </c>
      <c r="CE10" s="170"/>
      <c r="CF10" s="170"/>
      <c r="CG10" s="170"/>
      <c r="CH10" s="170"/>
      <c r="CI10" s="170"/>
      <c r="CJ10" s="170"/>
      <c r="CK10" s="170"/>
      <c r="CL10" s="170"/>
      <c r="CM10" s="170"/>
      <c r="CN10" s="170"/>
      <c r="CO10" s="170"/>
      <c r="CP10" s="170"/>
      <c r="CQ10" s="170"/>
      <c r="CR10" s="170"/>
      <c r="CS10" s="171"/>
      <c r="CT10" s="172"/>
      <c r="CU10" s="173"/>
      <c r="CV10" s="173"/>
      <c r="CW10" s="173"/>
      <c r="CX10" s="173"/>
      <c r="CY10" s="173"/>
      <c r="CZ10" s="173"/>
      <c r="DA10" s="174"/>
      <c r="DB10" s="172"/>
      <c r="DC10" s="173"/>
      <c r="DD10" s="173"/>
      <c r="DE10" s="173"/>
      <c r="DF10" s="173"/>
      <c r="DG10" s="173"/>
      <c r="DH10" s="173"/>
      <c r="DI10" s="174"/>
      <c r="DJ10" s="164"/>
      <c r="DK10" s="164"/>
      <c r="DL10" s="164"/>
      <c r="DM10" s="164"/>
      <c r="DN10" s="164"/>
      <c r="DO10" s="164"/>
    </row>
    <row r="11" spans="1:119" ht="18.75" customHeight="1" thickBot="1">
      <c r="A11" s="165"/>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88</v>
      </c>
      <c r="AV11" s="441"/>
      <c r="AW11" s="441"/>
      <c r="AX11" s="441"/>
      <c r="AY11" s="442" t="s">
        <v>120</v>
      </c>
      <c r="AZ11" s="443"/>
      <c r="BA11" s="443"/>
      <c r="BB11" s="443"/>
      <c r="BC11" s="443"/>
      <c r="BD11" s="443"/>
      <c r="BE11" s="443"/>
      <c r="BF11" s="443"/>
      <c r="BG11" s="443"/>
      <c r="BH11" s="443"/>
      <c r="BI11" s="443"/>
      <c r="BJ11" s="443"/>
      <c r="BK11" s="443"/>
      <c r="BL11" s="443"/>
      <c r="BM11" s="444"/>
      <c r="BN11" s="408">
        <v>706540</v>
      </c>
      <c r="BO11" s="409"/>
      <c r="BP11" s="409"/>
      <c r="BQ11" s="409"/>
      <c r="BR11" s="409"/>
      <c r="BS11" s="409"/>
      <c r="BT11" s="409"/>
      <c r="BU11" s="410"/>
      <c r="BV11" s="408">
        <v>881040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4"/>
      <c r="DK11" s="164"/>
      <c r="DL11" s="164"/>
      <c r="DM11" s="164"/>
      <c r="DN11" s="164"/>
      <c r="DO11" s="164"/>
    </row>
    <row r="12" spans="1:119" ht="18.75" customHeight="1">
      <c r="A12" s="165"/>
      <c r="B12" s="468" t="s">
        <v>124</v>
      </c>
      <c r="C12" s="469"/>
      <c r="D12" s="469"/>
      <c r="E12" s="469"/>
      <c r="F12" s="469"/>
      <c r="G12" s="469"/>
      <c r="H12" s="469"/>
      <c r="I12" s="469"/>
      <c r="J12" s="469"/>
      <c r="K12" s="470"/>
      <c r="L12" s="477" t="s">
        <v>125</v>
      </c>
      <c r="M12" s="478"/>
      <c r="N12" s="478"/>
      <c r="O12" s="478"/>
      <c r="P12" s="478"/>
      <c r="Q12" s="479"/>
      <c r="R12" s="480">
        <v>32116</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132</v>
      </c>
      <c r="DC12" s="449"/>
      <c r="DD12" s="449"/>
      <c r="DE12" s="449"/>
      <c r="DF12" s="449"/>
      <c r="DG12" s="449"/>
      <c r="DH12" s="449"/>
      <c r="DI12" s="450"/>
      <c r="DJ12" s="164"/>
      <c r="DK12" s="164"/>
      <c r="DL12" s="164"/>
      <c r="DM12" s="164"/>
      <c r="DN12" s="164"/>
      <c r="DO12" s="164"/>
    </row>
    <row r="13" spans="1:119" ht="18.75" customHeight="1">
      <c r="A13" s="165"/>
      <c r="B13" s="471"/>
      <c r="C13" s="472"/>
      <c r="D13" s="472"/>
      <c r="E13" s="472"/>
      <c r="F13" s="472"/>
      <c r="G13" s="472"/>
      <c r="H13" s="472"/>
      <c r="I13" s="472"/>
      <c r="J13" s="472"/>
      <c r="K13" s="473"/>
      <c r="L13" s="175"/>
      <c r="M13" s="496" t="s">
        <v>133</v>
      </c>
      <c r="N13" s="497"/>
      <c r="O13" s="497"/>
      <c r="P13" s="497"/>
      <c r="Q13" s="498"/>
      <c r="R13" s="489">
        <v>31970</v>
      </c>
      <c r="S13" s="490"/>
      <c r="T13" s="490"/>
      <c r="U13" s="490"/>
      <c r="V13" s="491"/>
      <c r="W13" s="424" t="s">
        <v>134</v>
      </c>
      <c r="X13" s="425"/>
      <c r="Y13" s="425"/>
      <c r="Z13" s="425"/>
      <c r="AA13" s="425"/>
      <c r="AB13" s="415"/>
      <c r="AC13" s="459">
        <v>3000</v>
      </c>
      <c r="AD13" s="460"/>
      <c r="AE13" s="460"/>
      <c r="AF13" s="460"/>
      <c r="AG13" s="499"/>
      <c r="AH13" s="459">
        <v>3182</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713625</v>
      </c>
      <c r="BO13" s="409"/>
      <c r="BP13" s="409"/>
      <c r="BQ13" s="409"/>
      <c r="BR13" s="409"/>
      <c r="BS13" s="409"/>
      <c r="BT13" s="409"/>
      <c r="BU13" s="410"/>
      <c r="BV13" s="408">
        <v>901469</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6.3</v>
      </c>
      <c r="CU13" s="406"/>
      <c r="CV13" s="406"/>
      <c r="CW13" s="406"/>
      <c r="CX13" s="406"/>
      <c r="CY13" s="406"/>
      <c r="CZ13" s="406"/>
      <c r="DA13" s="407"/>
      <c r="DB13" s="405">
        <v>6.9</v>
      </c>
      <c r="DC13" s="406"/>
      <c r="DD13" s="406"/>
      <c r="DE13" s="406"/>
      <c r="DF13" s="406"/>
      <c r="DG13" s="406"/>
      <c r="DH13" s="406"/>
      <c r="DI13" s="407"/>
      <c r="DJ13" s="164"/>
      <c r="DK13" s="164"/>
      <c r="DL13" s="164"/>
      <c r="DM13" s="164"/>
      <c r="DN13" s="164"/>
      <c r="DO13" s="164"/>
    </row>
    <row r="14" spans="1:119" ht="18.75" customHeight="1" thickBot="1">
      <c r="A14" s="165"/>
      <c r="B14" s="471"/>
      <c r="C14" s="472"/>
      <c r="D14" s="472"/>
      <c r="E14" s="472"/>
      <c r="F14" s="472"/>
      <c r="G14" s="472"/>
      <c r="H14" s="472"/>
      <c r="I14" s="472"/>
      <c r="J14" s="472"/>
      <c r="K14" s="473"/>
      <c r="L14" s="486" t="s">
        <v>139</v>
      </c>
      <c r="M14" s="487"/>
      <c r="N14" s="487"/>
      <c r="O14" s="487"/>
      <c r="P14" s="487"/>
      <c r="Q14" s="488"/>
      <c r="R14" s="489">
        <v>32639</v>
      </c>
      <c r="S14" s="490"/>
      <c r="T14" s="490"/>
      <c r="U14" s="490"/>
      <c r="V14" s="491"/>
      <c r="W14" s="398"/>
      <c r="X14" s="399"/>
      <c r="Y14" s="399"/>
      <c r="Z14" s="399"/>
      <c r="AA14" s="399"/>
      <c r="AB14" s="388"/>
      <c r="AC14" s="492">
        <v>20</v>
      </c>
      <c r="AD14" s="493"/>
      <c r="AE14" s="493"/>
      <c r="AF14" s="493"/>
      <c r="AG14" s="494"/>
      <c r="AH14" s="492">
        <v>20.7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t="s">
        <v>132</v>
      </c>
      <c r="CU14" s="504"/>
      <c r="CV14" s="504"/>
      <c r="CW14" s="504"/>
      <c r="CX14" s="504"/>
      <c r="CY14" s="504"/>
      <c r="CZ14" s="504"/>
      <c r="DA14" s="505"/>
      <c r="DB14" s="503" t="s">
        <v>141</v>
      </c>
      <c r="DC14" s="504"/>
      <c r="DD14" s="504"/>
      <c r="DE14" s="504"/>
      <c r="DF14" s="504"/>
      <c r="DG14" s="504"/>
      <c r="DH14" s="504"/>
      <c r="DI14" s="505"/>
      <c r="DJ14" s="164"/>
      <c r="DK14" s="164"/>
      <c r="DL14" s="164"/>
      <c r="DM14" s="164"/>
      <c r="DN14" s="164"/>
      <c r="DO14" s="164"/>
    </row>
    <row r="15" spans="1:119" ht="18.75" customHeight="1">
      <c r="A15" s="165"/>
      <c r="B15" s="471"/>
      <c r="C15" s="472"/>
      <c r="D15" s="472"/>
      <c r="E15" s="472"/>
      <c r="F15" s="472"/>
      <c r="G15" s="472"/>
      <c r="H15" s="472"/>
      <c r="I15" s="472"/>
      <c r="J15" s="472"/>
      <c r="K15" s="473"/>
      <c r="L15" s="175"/>
      <c r="M15" s="496" t="s">
        <v>142</v>
      </c>
      <c r="N15" s="497"/>
      <c r="O15" s="497"/>
      <c r="P15" s="497"/>
      <c r="Q15" s="498"/>
      <c r="R15" s="489">
        <v>32515</v>
      </c>
      <c r="S15" s="490"/>
      <c r="T15" s="490"/>
      <c r="U15" s="490"/>
      <c r="V15" s="491"/>
      <c r="W15" s="424" t="s">
        <v>143</v>
      </c>
      <c r="X15" s="425"/>
      <c r="Y15" s="425"/>
      <c r="Z15" s="425"/>
      <c r="AA15" s="425"/>
      <c r="AB15" s="415"/>
      <c r="AC15" s="459">
        <v>2755</v>
      </c>
      <c r="AD15" s="460"/>
      <c r="AE15" s="460"/>
      <c r="AF15" s="460"/>
      <c r="AG15" s="499"/>
      <c r="AH15" s="459">
        <v>2946</v>
      </c>
      <c r="AI15" s="460"/>
      <c r="AJ15" s="460"/>
      <c r="AK15" s="460"/>
      <c r="AL15" s="461"/>
      <c r="AM15" s="437"/>
      <c r="AN15" s="438"/>
      <c r="AO15" s="438"/>
      <c r="AP15" s="438"/>
      <c r="AQ15" s="438"/>
      <c r="AR15" s="438"/>
      <c r="AS15" s="438"/>
      <c r="AT15" s="439"/>
      <c r="AU15" s="440"/>
      <c r="AV15" s="441"/>
      <c r="AW15" s="441"/>
      <c r="AX15" s="441"/>
      <c r="AY15" s="368" t="s">
        <v>144</v>
      </c>
      <c r="AZ15" s="369"/>
      <c r="BA15" s="369"/>
      <c r="BB15" s="369"/>
      <c r="BC15" s="369"/>
      <c r="BD15" s="369"/>
      <c r="BE15" s="369"/>
      <c r="BF15" s="369"/>
      <c r="BG15" s="369"/>
      <c r="BH15" s="369"/>
      <c r="BI15" s="369"/>
      <c r="BJ15" s="369"/>
      <c r="BK15" s="369"/>
      <c r="BL15" s="369"/>
      <c r="BM15" s="370"/>
      <c r="BN15" s="371">
        <v>2772884</v>
      </c>
      <c r="BO15" s="372"/>
      <c r="BP15" s="372"/>
      <c r="BQ15" s="372"/>
      <c r="BR15" s="372"/>
      <c r="BS15" s="372"/>
      <c r="BT15" s="372"/>
      <c r="BU15" s="373"/>
      <c r="BV15" s="371">
        <v>2779629</v>
      </c>
      <c r="BW15" s="372"/>
      <c r="BX15" s="372"/>
      <c r="BY15" s="372"/>
      <c r="BZ15" s="372"/>
      <c r="CA15" s="372"/>
      <c r="CB15" s="372"/>
      <c r="CC15" s="373"/>
      <c r="CD15" s="506" t="s">
        <v>145</v>
      </c>
      <c r="CE15" s="507"/>
      <c r="CF15" s="507"/>
      <c r="CG15" s="507"/>
      <c r="CH15" s="507"/>
      <c r="CI15" s="507"/>
      <c r="CJ15" s="507"/>
      <c r="CK15" s="507"/>
      <c r="CL15" s="507"/>
      <c r="CM15" s="507"/>
      <c r="CN15" s="507"/>
      <c r="CO15" s="507"/>
      <c r="CP15" s="507"/>
      <c r="CQ15" s="507"/>
      <c r="CR15" s="507"/>
      <c r="CS15" s="508"/>
      <c r="CT15" s="176"/>
      <c r="CU15" s="177"/>
      <c r="CV15" s="177"/>
      <c r="CW15" s="177"/>
      <c r="CX15" s="177"/>
      <c r="CY15" s="177"/>
      <c r="CZ15" s="177"/>
      <c r="DA15" s="178"/>
      <c r="DB15" s="176"/>
      <c r="DC15" s="177"/>
      <c r="DD15" s="177"/>
      <c r="DE15" s="177"/>
      <c r="DF15" s="177"/>
      <c r="DG15" s="177"/>
      <c r="DH15" s="177"/>
      <c r="DI15" s="178"/>
      <c r="DJ15" s="164"/>
      <c r="DK15" s="164"/>
      <c r="DL15" s="164"/>
      <c r="DM15" s="164"/>
      <c r="DN15" s="164"/>
      <c r="DO15" s="164"/>
    </row>
    <row r="16" spans="1:119" ht="18.75" customHeight="1">
      <c r="A16" s="165"/>
      <c r="B16" s="471"/>
      <c r="C16" s="472"/>
      <c r="D16" s="472"/>
      <c r="E16" s="472"/>
      <c r="F16" s="472"/>
      <c r="G16" s="472"/>
      <c r="H16" s="472"/>
      <c r="I16" s="472"/>
      <c r="J16" s="472"/>
      <c r="K16" s="473"/>
      <c r="L16" s="486" t="s">
        <v>146</v>
      </c>
      <c r="M16" s="517"/>
      <c r="N16" s="517"/>
      <c r="O16" s="517"/>
      <c r="P16" s="517"/>
      <c r="Q16" s="518"/>
      <c r="R16" s="509" t="s">
        <v>147</v>
      </c>
      <c r="S16" s="510"/>
      <c r="T16" s="510"/>
      <c r="U16" s="510"/>
      <c r="V16" s="511"/>
      <c r="W16" s="398"/>
      <c r="X16" s="399"/>
      <c r="Y16" s="399"/>
      <c r="Z16" s="399"/>
      <c r="AA16" s="399"/>
      <c r="AB16" s="388"/>
      <c r="AC16" s="492">
        <v>18.3</v>
      </c>
      <c r="AD16" s="493"/>
      <c r="AE16" s="493"/>
      <c r="AF16" s="493"/>
      <c r="AG16" s="494"/>
      <c r="AH16" s="492">
        <v>19.2</v>
      </c>
      <c r="AI16" s="493"/>
      <c r="AJ16" s="493"/>
      <c r="AK16" s="493"/>
      <c r="AL16" s="495"/>
      <c r="AM16" s="437"/>
      <c r="AN16" s="438"/>
      <c r="AO16" s="438"/>
      <c r="AP16" s="438"/>
      <c r="AQ16" s="438"/>
      <c r="AR16" s="438"/>
      <c r="AS16" s="438"/>
      <c r="AT16" s="439"/>
      <c r="AU16" s="440"/>
      <c r="AV16" s="441"/>
      <c r="AW16" s="441"/>
      <c r="AX16" s="441"/>
      <c r="AY16" s="442" t="s">
        <v>148</v>
      </c>
      <c r="AZ16" s="443"/>
      <c r="BA16" s="443"/>
      <c r="BB16" s="443"/>
      <c r="BC16" s="443"/>
      <c r="BD16" s="443"/>
      <c r="BE16" s="443"/>
      <c r="BF16" s="443"/>
      <c r="BG16" s="443"/>
      <c r="BH16" s="443"/>
      <c r="BI16" s="443"/>
      <c r="BJ16" s="443"/>
      <c r="BK16" s="443"/>
      <c r="BL16" s="443"/>
      <c r="BM16" s="444"/>
      <c r="BN16" s="408">
        <v>11654642</v>
      </c>
      <c r="BO16" s="409"/>
      <c r="BP16" s="409"/>
      <c r="BQ16" s="409"/>
      <c r="BR16" s="409"/>
      <c r="BS16" s="409"/>
      <c r="BT16" s="409"/>
      <c r="BU16" s="410"/>
      <c r="BV16" s="408">
        <v>11627533</v>
      </c>
      <c r="BW16" s="409"/>
      <c r="BX16" s="409"/>
      <c r="BY16" s="409"/>
      <c r="BZ16" s="409"/>
      <c r="CA16" s="409"/>
      <c r="CB16" s="409"/>
      <c r="CC16" s="410"/>
      <c r="CD16" s="179"/>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4"/>
      <c r="DK16" s="164"/>
      <c r="DL16" s="164"/>
      <c r="DM16" s="164"/>
      <c r="DN16" s="164"/>
      <c r="DO16" s="164"/>
    </row>
    <row r="17" spans="1:119" ht="18.75" customHeight="1" thickBot="1">
      <c r="A17" s="165"/>
      <c r="B17" s="474"/>
      <c r="C17" s="475"/>
      <c r="D17" s="475"/>
      <c r="E17" s="475"/>
      <c r="F17" s="475"/>
      <c r="G17" s="475"/>
      <c r="H17" s="475"/>
      <c r="I17" s="475"/>
      <c r="J17" s="475"/>
      <c r="K17" s="476"/>
      <c r="L17" s="180"/>
      <c r="M17" s="512" t="s">
        <v>149</v>
      </c>
      <c r="N17" s="513"/>
      <c r="O17" s="513"/>
      <c r="P17" s="513"/>
      <c r="Q17" s="514"/>
      <c r="R17" s="509" t="s">
        <v>150</v>
      </c>
      <c r="S17" s="510"/>
      <c r="T17" s="510"/>
      <c r="U17" s="510"/>
      <c r="V17" s="511"/>
      <c r="W17" s="424" t="s">
        <v>151</v>
      </c>
      <c r="X17" s="425"/>
      <c r="Y17" s="425"/>
      <c r="Z17" s="425"/>
      <c r="AA17" s="425"/>
      <c r="AB17" s="415"/>
      <c r="AC17" s="459">
        <v>9276</v>
      </c>
      <c r="AD17" s="460"/>
      <c r="AE17" s="460"/>
      <c r="AF17" s="460"/>
      <c r="AG17" s="499"/>
      <c r="AH17" s="459">
        <v>9212</v>
      </c>
      <c r="AI17" s="460"/>
      <c r="AJ17" s="460"/>
      <c r="AK17" s="460"/>
      <c r="AL17" s="461"/>
      <c r="AM17" s="437"/>
      <c r="AN17" s="438"/>
      <c r="AO17" s="438"/>
      <c r="AP17" s="438"/>
      <c r="AQ17" s="438"/>
      <c r="AR17" s="438"/>
      <c r="AS17" s="438"/>
      <c r="AT17" s="439"/>
      <c r="AU17" s="440"/>
      <c r="AV17" s="441"/>
      <c r="AW17" s="441"/>
      <c r="AX17" s="441"/>
      <c r="AY17" s="442" t="s">
        <v>152</v>
      </c>
      <c r="AZ17" s="443"/>
      <c r="BA17" s="443"/>
      <c r="BB17" s="443"/>
      <c r="BC17" s="443"/>
      <c r="BD17" s="443"/>
      <c r="BE17" s="443"/>
      <c r="BF17" s="443"/>
      <c r="BG17" s="443"/>
      <c r="BH17" s="443"/>
      <c r="BI17" s="443"/>
      <c r="BJ17" s="443"/>
      <c r="BK17" s="443"/>
      <c r="BL17" s="443"/>
      <c r="BM17" s="444"/>
      <c r="BN17" s="408">
        <v>3489348</v>
      </c>
      <c r="BO17" s="409"/>
      <c r="BP17" s="409"/>
      <c r="BQ17" s="409"/>
      <c r="BR17" s="409"/>
      <c r="BS17" s="409"/>
      <c r="BT17" s="409"/>
      <c r="BU17" s="410"/>
      <c r="BV17" s="408">
        <v>3476251</v>
      </c>
      <c r="BW17" s="409"/>
      <c r="BX17" s="409"/>
      <c r="BY17" s="409"/>
      <c r="BZ17" s="409"/>
      <c r="CA17" s="409"/>
      <c r="CB17" s="409"/>
      <c r="CC17" s="410"/>
      <c r="CD17" s="179"/>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4"/>
      <c r="DK17" s="164"/>
      <c r="DL17" s="164"/>
      <c r="DM17" s="164"/>
      <c r="DN17" s="164"/>
      <c r="DO17" s="164"/>
    </row>
    <row r="18" spans="1:119" ht="18.75" customHeight="1" thickBot="1">
      <c r="A18" s="165"/>
      <c r="B18" s="519" t="s">
        <v>153</v>
      </c>
      <c r="C18" s="451"/>
      <c r="D18" s="451"/>
      <c r="E18" s="520"/>
      <c r="F18" s="520"/>
      <c r="G18" s="520"/>
      <c r="H18" s="520"/>
      <c r="I18" s="520"/>
      <c r="J18" s="520"/>
      <c r="K18" s="520"/>
      <c r="L18" s="521">
        <v>235.09</v>
      </c>
      <c r="M18" s="521"/>
      <c r="N18" s="521"/>
      <c r="O18" s="521"/>
      <c r="P18" s="521"/>
      <c r="Q18" s="521"/>
      <c r="R18" s="522"/>
      <c r="S18" s="522"/>
      <c r="T18" s="522"/>
      <c r="U18" s="522"/>
      <c r="V18" s="523"/>
      <c r="W18" s="426"/>
      <c r="X18" s="427"/>
      <c r="Y18" s="427"/>
      <c r="Z18" s="427"/>
      <c r="AA18" s="427"/>
      <c r="AB18" s="418"/>
      <c r="AC18" s="524">
        <v>61.7</v>
      </c>
      <c r="AD18" s="525"/>
      <c r="AE18" s="525"/>
      <c r="AF18" s="525"/>
      <c r="AG18" s="526"/>
      <c r="AH18" s="524">
        <v>60.1</v>
      </c>
      <c r="AI18" s="525"/>
      <c r="AJ18" s="525"/>
      <c r="AK18" s="525"/>
      <c r="AL18" s="527"/>
      <c r="AM18" s="437"/>
      <c r="AN18" s="438"/>
      <c r="AO18" s="438"/>
      <c r="AP18" s="438"/>
      <c r="AQ18" s="438"/>
      <c r="AR18" s="438"/>
      <c r="AS18" s="438"/>
      <c r="AT18" s="439"/>
      <c r="AU18" s="440"/>
      <c r="AV18" s="441"/>
      <c r="AW18" s="441"/>
      <c r="AX18" s="441"/>
      <c r="AY18" s="442" t="s">
        <v>154</v>
      </c>
      <c r="AZ18" s="443"/>
      <c r="BA18" s="443"/>
      <c r="BB18" s="443"/>
      <c r="BC18" s="443"/>
      <c r="BD18" s="443"/>
      <c r="BE18" s="443"/>
      <c r="BF18" s="443"/>
      <c r="BG18" s="443"/>
      <c r="BH18" s="443"/>
      <c r="BI18" s="443"/>
      <c r="BJ18" s="443"/>
      <c r="BK18" s="443"/>
      <c r="BL18" s="443"/>
      <c r="BM18" s="444"/>
      <c r="BN18" s="408">
        <v>12432649</v>
      </c>
      <c r="BO18" s="409"/>
      <c r="BP18" s="409"/>
      <c r="BQ18" s="409"/>
      <c r="BR18" s="409"/>
      <c r="BS18" s="409"/>
      <c r="BT18" s="409"/>
      <c r="BU18" s="410"/>
      <c r="BV18" s="408">
        <v>12360734</v>
      </c>
      <c r="BW18" s="409"/>
      <c r="BX18" s="409"/>
      <c r="BY18" s="409"/>
      <c r="BZ18" s="409"/>
      <c r="CA18" s="409"/>
      <c r="CB18" s="409"/>
      <c r="CC18" s="410"/>
      <c r="CD18" s="179"/>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4"/>
      <c r="DK18" s="164"/>
      <c r="DL18" s="164"/>
      <c r="DM18" s="164"/>
      <c r="DN18" s="164"/>
      <c r="DO18" s="164"/>
    </row>
    <row r="19" spans="1:119" ht="18.75" customHeight="1" thickBot="1">
      <c r="A19" s="165"/>
      <c r="B19" s="519" t="s">
        <v>155</v>
      </c>
      <c r="C19" s="451"/>
      <c r="D19" s="451"/>
      <c r="E19" s="520"/>
      <c r="F19" s="520"/>
      <c r="G19" s="520"/>
      <c r="H19" s="520"/>
      <c r="I19" s="520"/>
      <c r="J19" s="520"/>
      <c r="K19" s="520"/>
      <c r="L19" s="528">
        <v>136</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156</v>
      </c>
      <c r="AZ19" s="443"/>
      <c r="BA19" s="443"/>
      <c r="BB19" s="443"/>
      <c r="BC19" s="443"/>
      <c r="BD19" s="443"/>
      <c r="BE19" s="443"/>
      <c r="BF19" s="443"/>
      <c r="BG19" s="443"/>
      <c r="BH19" s="443"/>
      <c r="BI19" s="443"/>
      <c r="BJ19" s="443"/>
      <c r="BK19" s="443"/>
      <c r="BL19" s="443"/>
      <c r="BM19" s="444"/>
      <c r="BN19" s="408">
        <v>16207930</v>
      </c>
      <c r="BO19" s="409"/>
      <c r="BP19" s="409"/>
      <c r="BQ19" s="409"/>
      <c r="BR19" s="409"/>
      <c r="BS19" s="409"/>
      <c r="BT19" s="409"/>
      <c r="BU19" s="410"/>
      <c r="BV19" s="408">
        <v>16031968</v>
      </c>
      <c r="BW19" s="409"/>
      <c r="BX19" s="409"/>
      <c r="BY19" s="409"/>
      <c r="BZ19" s="409"/>
      <c r="CA19" s="409"/>
      <c r="CB19" s="409"/>
      <c r="CC19" s="410"/>
      <c r="CD19" s="179"/>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4"/>
      <c r="DK19" s="164"/>
      <c r="DL19" s="164"/>
      <c r="DM19" s="164"/>
      <c r="DN19" s="164"/>
      <c r="DO19" s="164"/>
    </row>
    <row r="20" spans="1:119" ht="18.75" customHeight="1" thickBot="1">
      <c r="A20" s="165"/>
      <c r="B20" s="519" t="s">
        <v>157</v>
      </c>
      <c r="C20" s="451"/>
      <c r="D20" s="451"/>
      <c r="E20" s="520"/>
      <c r="F20" s="520"/>
      <c r="G20" s="520"/>
      <c r="H20" s="520"/>
      <c r="I20" s="520"/>
      <c r="J20" s="520"/>
      <c r="K20" s="520"/>
      <c r="L20" s="528">
        <v>12421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79"/>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4"/>
      <c r="DK20" s="164"/>
      <c r="DL20" s="164"/>
      <c r="DM20" s="164"/>
      <c r="DN20" s="164"/>
      <c r="DO20" s="164"/>
    </row>
    <row r="21" spans="1:119" ht="18.75" customHeight="1">
      <c r="A21" s="165"/>
      <c r="B21" s="539" t="s">
        <v>158</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79"/>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4"/>
      <c r="DK21" s="164"/>
      <c r="DL21" s="164"/>
      <c r="DM21" s="164"/>
      <c r="DN21" s="164"/>
      <c r="DO21" s="164"/>
    </row>
    <row r="22" spans="1:119" ht="18.75" customHeight="1" thickBot="1">
      <c r="A22" s="165"/>
      <c r="B22" s="542" t="s">
        <v>159</v>
      </c>
      <c r="C22" s="543"/>
      <c r="D22" s="544"/>
      <c r="E22" s="420" t="s">
        <v>1</v>
      </c>
      <c r="F22" s="425"/>
      <c r="G22" s="425"/>
      <c r="H22" s="425"/>
      <c r="I22" s="425"/>
      <c r="J22" s="425"/>
      <c r="K22" s="415"/>
      <c r="L22" s="420" t="s">
        <v>160</v>
      </c>
      <c r="M22" s="425"/>
      <c r="N22" s="425"/>
      <c r="O22" s="425"/>
      <c r="P22" s="415"/>
      <c r="Q22" s="551" t="s">
        <v>161</v>
      </c>
      <c r="R22" s="552"/>
      <c r="S22" s="552"/>
      <c r="T22" s="552"/>
      <c r="U22" s="552"/>
      <c r="V22" s="553"/>
      <c r="W22" s="557" t="s">
        <v>162</v>
      </c>
      <c r="X22" s="543"/>
      <c r="Y22" s="544"/>
      <c r="Z22" s="420" t="s">
        <v>1</v>
      </c>
      <c r="AA22" s="425"/>
      <c r="AB22" s="425"/>
      <c r="AC22" s="425"/>
      <c r="AD22" s="425"/>
      <c r="AE22" s="425"/>
      <c r="AF22" s="425"/>
      <c r="AG22" s="415"/>
      <c r="AH22" s="570" t="s">
        <v>163</v>
      </c>
      <c r="AI22" s="425"/>
      <c r="AJ22" s="425"/>
      <c r="AK22" s="425"/>
      <c r="AL22" s="415"/>
      <c r="AM22" s="570" t="s">
        <v>164</v>
      </c>
      <c r="AN22" s="571"/>
      <c r="AO22" s="571"/>
      <c r="AP22" s="571"/>
      <c r="AQ22" s="571"/>
      <c r="AR22" s="572"/>
      <c r="AS22" s="551" t="s">
        <v>161</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79"/>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4"/>
      <c r="DK22" s="164"/>
      <c r="DL22" s="164"/>
      <c r="DM22" s="164"/>
      <c r="DN22" s="164"/>
      <c r="DO22" s="164"/>
    </row>
    <row r="23" spans="1:119" ht="18.75" customHeight="1">
      <c r="A23" s="165"/>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165</v>
      </c>
      <c r="AZ23" s="369"/>
      <c r="BA23" s="369"/>
      <c r="BB23" s="369"/>
      <c r="BC23" s="369"/>
      <c r="BD23" s="369"/>
      <c r="BE23" s="369"/>
      <c r="BF23" s="369"/>
      <c r="BG23" s="369"/>
      <c r="BH23" s="369"/>
      <c r="BI23" s="369"/>
      <c r="BJ23" s="369"/>
      <c r="BK23" s="369"/>
      <c r="BL23" s="369"/>
      <c r="BM23" s="370"/>
      <c r="BN23" s="408">
        <v>28016477</v>
      </c>
      <c r="BO23" s="409"/>
      <c r="BP23" s="409"/>
      <c r="BQ23" s="409"/>
      <c r="BR23" s="409"/>
      <c r="BS23" s="409"/>
      <c r="BT23" s="409"/>
      <c r="BU23" s="410"/>
      <c r="BV23" s="408">
        <v>28335726</v>
      </c>
      <c r="BW23" s="409"/>
      <c r="BX23" s="409"/>
      <c r="BY23" s="409"/>
      <c r="BZ23" s="409"/>
      <c r="CA23" s="409"/>
      <c r="CB23" s="409"/>
      <c r="CC23" s="410"/>
      <c r="CD23" s="179"/>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4"/>
      <c r="DK23" s="164"/>
      <c r="DL23" s="164"/>
      <c r="DM23" s="164"/>
      <c r="DN23" s="164"/>
      <c r="DO23" s="164"/>
    </row>
    <row r="24" spans="1:119" ht="18.75" customHeight="1" thickBot="1">
      <c r="A24" s="165"/>
      <c r="B24" s="545"/>
      <c r="C24" s="546"/>
      <c r="D24" s="547"/>
      <c r="E24" s="458" t="s">
        <v>166</v>
      </c>
      <c r="F24" s="438"/>
      <c r="G24" s="438"/>
      <c r="H24" s="438"/>
      <c r="I24" s="438"/>
      <c r="J24" s="438"/>
      <c r="K24" s="439"/>
      <c r="L24" s="459">
        <v>1</v>
      </c>
      <c r="M24" s="460"/>
      <c r="N24" s="460"/>
      <c r="O24" s="460"/>
      <c r="P24" s="499"/>
      <c r="Q24" s="459">
        <v>8090</v>
      </c>
      <c r="R24" s="460"/>
      <c r="S24" s="460"/>
      <c r="T24" s="460"/>
      <c r="U24" s="460"/>
      <c r="V24" s="499"/>
      <c r="W24" s="558"/>
      <c r="X24" s="546"/>
      <c r="Y24" s="547"/>
      <c r="Z24" s="458" t="s">
        <v>167</v>
      </c>
      <c r="AA24" s="438"/>
      <c r="AB24" s="438"/>
      <c r="AC24" s="438"/>
      <c r="AD24" s="438"/>
      <c r="AE24" s="438"/>
      <c r="AF24" s="438"/>
      <c r="AG24" s="439"/>
      <c r="AH24" s="459">
        <v>384</v>
      </c>
      <c r="AI24" s="460"/>
      <c r="AJ24" s="460"/>
      <c r="AK24" s="460"/>
      <c r="AL24" s="499"/>
      <c r="AM24" s="459">
        <v>1206528</v>
      </c>
      <c r="AN24" s="460"/>
      <c r="AO24" s="460"/>
      <c r="AP24" s="460"/>
      <c r="AQ24" s="460"/>
      <c r="AR24" s="499"/>
      <c r="AS24" s="459">
        <v>3142</v>
      </c>
      <c r="AT24" s="460"/>
      <c r="AU24" s="460"/>
      <c r="AV24" s="460"/>
      <c r="AW24" s="460"/>
      <c r="AX24" s="461"/>
      <c r="AY24" s="578" t="s">
        <v>168</v>
      </c>
      <c r="AZ24" s="579"/>
      <c r="BA24" s="579"/>
      <c r="BB24" s="579"/>
      <c r="BC24" s="579"/>
      <c r="BD24" s="579"/>
      <c r="BE24" s="579"/>
      <c r="BF24" s="579"/>
      <c r="BG24" s="579"/>
      <c r="BH24" s="579"/>
      <c r="BI24" s="579"/>
      <c r="BJ24" s="579"/>
      <c r="BK24" s="579"/>
      <c r="BL24" s="579"/>
      <c r="BM24" s="580"/>
      <c r="BN24" s="408">
        <v>21463817</v>
      </c>
      <c r="BO24" s="409"/>
      <c r="BP24" s="409"/>
      <c r="BQ24" s="409"/>
      <c r="BR24" s="409"/>
      <c r="BS24" s="409"/>
      <c r="BT24" s="409"/>
      <c r="BU24" s="410"/>
      <c r="BV24" s="408">
        <v>21933908</v>
      </c>
      <c r="BW24" s="409"/>
      <c r="BX24" s="409"/>
      <c r="BY24" s="409"/>
      <c r="BZ24" s="409"/>
      <c r="CA24" s="409"/>
      <c r="CB24" s="409"/>
      <c r="CC24" s="410"/>
      <c r="CD24" s="179"/>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4"/>
      <c r="DK24" s="164"/>
      <c r="DL24" s="164"/>
      <c r="DM24" s="164"/>
      <c r="DN24" s="164"/>
      <c r="DO24" s="164"/>
    </row>
    <row r="25" spans="1:119" s="164" customFormat="1" ht="18.75" customHeight="1">
      <c r="A25" s="165"/>
      <c r="B25" s="545"/>
      <c r="C25" s="546"/>
      <c r="D25" s="547"/>
      <c r="E25" s="458" t="s">
        <v>169</v>
      </c>
      <c r="F25" s="438"/>
      <c r="G25" s="438"/>
      <c r="H25" s="438"/>
      <c r="I25" s="438"/>
      <c r="J25" s="438"/>
      <c r="K25" s="439"/>
      <c r="L25" s="459">
        <v>1</v>
      </c>
      <c r="M25" s="460"/>
      <c r="N25" s="460"/>
      <c r="O25" s="460"/>
      <c r="P25" s="499"/>
      <c r="Q25" s="459">
        <v>6640</v>
      </c>
      <c r="R25" s="460"/>
      <c r="S25" s="460"/>
      <c r="T25" s="460"/>
      <c r="U25" s="460"/>
      <c r="V25" s="499"/>
      <c r="W25" s="558"/>
      <c r="X25" s="546"/>
      <c r="Y25" s="547"/>
      <c r="Z25" s="458" t="s">
        <v>170</v>
      </c>
      <c r="AA25" s="438"/>
      <c r="AB25" s="438"/>
      <c r="AC25" s="438"/>
      <c r="AD25" s="438"/>
      <c r="AE25" s="438"/>
      <c r="AF25" s="438"/>
      <c r="AG25" s="439"/>
      <c r="AH25" s="459">
        <v>76</v>
      </c>
      <c r="AI25" s="460"/>
      <c r="AJ25" s="460"/>
      <c r="AK25" s="460"/>
      <c r="AL25" s="499"/>
      <c r="AM25" s="459">
        <v>205504</v>
      </c>
      <c r="AN25" s="460"/>
      <c r="AO25" s="460"/>
      <c r="AP25" s="460"/>
      <c r="AQ25" s="460"/>
      <c r="AR25" s="499"/>
      <c r="AS25" s="459">
        <v>2704</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1886895</v>
      </c>
      <c r="BO25" s="372"/>
      <c r="BP25" s="372"/>
      <c r="BQ25" s="372"/>
      <c r="BR25" s="372"/>
      <c r="BS25" s="372"/>
      <c r="BT25" s="372"/>
      <c r="BU25" s="373"/>
      <c r="BV25" s="371">
        <v>2738169</v>
      </c>
      <c r="BW25" s="372"/>
      <c r="BX25" s="372"/>
      <c r="BY25" s="372"/>
      <c r="BZ25" s="372"/>
      <c r="CA25" s="372"/>
      <c r="CB25" s="372"/>
      <c r="CC25" s="373"/>
      <c r="CD25" s="179"/>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4" customFormat="1" ht="18.75" customHeight="1">
      <c r="A26" s="165"/>
      <c r="B26" s="545"/>
      <c r="C26" s="546"/>
      <c r="D26" s="547"/>
      <c r="E26" s="458" t="s">
        <v>172</v>
      </c>
      <c r="F26" s="438"/>
      <c r="G26" s="438"/>
      <c r="H26" s="438"/>
      <c r="I26" s="438"/>
      <c r="J26" s="438"/>
      <c r="K26" s="439"/>
      <c r="L26" s="459">
        <v>1</v>
      </c>
      <c r="M26" s="460"/>
      <c r="N26" s="460"/>
      <c r="O26" s="460"/>
      <c r="P26" s="499"/>
      <c r="Q26" s="459">
        <v>5940</v>
      </c>
      <c r="R26" s="460"/>
      <c r="S26" s="460"/>
      <c r="T26" s="460"/>
      <c r="U26" s="460"/>
      <c r="V26" s="499"/>
      <c r="W26" s="558"/>
      <c r="X26" s="546"/>
      <c r="Y26" s="547"/>
      <c r="Z26" s="458" t="s">
        <v>173</v>
      </c>
      <c r="AA26" s="568"/>
      <c r="AB26" s="568"/>
      <c r="AC26" s="568"/>
      <c r="AD26" s="568"/>
      <c r="AE26" s="568"/>
      <c r="AF26" s="568"/>
      <c r="AG26" s="569"/>
      <c r="AH26" s="459">
        <v>5</v>
      </c>
      <c r="AI26" s="460"/>
      <c r="AJ26" s="460"/>
      <c r="AK26" s="460"/>
      <c r="AL26" s="499"/>
      <c r="AM26" s="459">
        <v>17875</v>
      </c>
      <c r="AN26" s="460"/>
      <c r="AO26" s="460"/>
      <c r="AP26" s="460"/>
      <c r="AQ26" s="460"/>
      <c r="AR26" s="499"/>
      <c r="AS26" s="459">
        <v>3575</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141</v>
      </c>
      <c r="BO26" s="409"/>
      <c r="BP26" s="409"/>
      <c r="BQ26" s="409"/>
      <c r="BR26" s="409"/>
      <c r="BS26" s="409"/>
      <c r="BT26" s="409"/>
      <c r="BU26" s="410"/>
      <c r="BV26" s="408" t="s">
        <v>132</v>
      </c>
      <c r="BW26" s="409"/>
      <c r="BX26" s="409"/>
      <c r="BY26" s="409"/>
      <c r="BZ26" s="409"/>
      <c r="CA26" s="409"/>
      <c r="CB26" s="409"/>
      <c r="CC26" s="410"/>
      <c r="CD26" s="179"/>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5"/>
      <c r="B27" s="545"/>
      <c r="C27" s="546"/>
      <c r="D27" s="547"/>
      <c r="E27" s="458" t="s">
        <v>175</v>
      </c>
      <c r="F27" s="438"/>
      <c r="G27" s="438"/>
      <c r="H27" s="438"/>
      <c r="I27" s="438"/>
      <c r="J27" s="438"/>
      <c r="K27" s="439"/>
      <c r="L27" s="459">
        <v>1</v>
      </c>
      <c r="M27" s="460"/>
      <c r="N27" s="460"/>
      <c r="O27" s="460"/>
      <c r="P27" s="499"/>
      <c r="Q27" s="459">
        <v>4150</v>
      </c>
      <c r="R27" s="460"/>
      <c r="S27" s="460"/>
      <c r="T27" s="460"/>
      <c r="U27" s="460"/>
      <c r="V27" s="499"/>
      <c r="W27" s="558"/>
      <c r="X27" s="546"/>
      <c r="Y27" s="547"/>
      <c r="Z27" s="458" t="s">
        <v>176</v>
      </c>
      <c r="AA27" s="438"/>
      <c r="AB27" s="438"/>
      <c r="AC27" s="438"/>
      <c r="AD27" s="438"/>
      <c r="AE27" s="438"/>
      <c r="AF27" s="438"/>
      <c r="AG27" s="439"/>
      <c r="AH27" s="459">
        <v>7</v>
      </c>
      <c r="AI27" s="460"/>
      <c r="AJ27" s="460"/>
      <c r="AK27" s="460"/>
      <c r="AL27" s="499"/>
      <c r="AM27" s="459">
        <v>29742</v>
      </c>
      <c r="AN27" s="460"/>
      <c r="AO27" s="460"/>
      <c r="AP27" s="460"/>
      <c r="AQ27" s="460"/>
      <c r="AR27" s="499"/>
      <c r="AS27" s="459">
        <v>4249</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640000</v>
      </c>
      <c r="BO27" s="582"/>
      <c r="BP27" s="582"/>
      <c r="BQ27" s="582"/>
      <c r="BR27" s="582"/>
      <c r="BS27" s="582"/>
      <c r="BT27" s="582"/>
      <c r="BU27" s="583"/>
      <c r="BV27" s="581">
        <v>970114</v>
      </c>
      <c r="BW27" s="582"/>
      <c r="BX27" s="582"/>
      <c r="BY27" s="582"/>
      <c r="BZ27" s="582"/>
      <c r="CA27" s="582"/>
      <c r="CB27" s="582"/>
      <c r="CC27" s="583"/>
      <c r="CD27" s="181"/>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4"/>
      <c r="DK27" s="164"/>
      <c r="DL27" s="164"/>
      <c r="DM27" s="164"/>
      <c r="DN27" s="164"/>
      <c r="DO27" s="164"/>
    </row>
    <row r="28" spans="1:119" ht="18.75" customHeight="1">
      <c r="A28" s="165"/>
      <c r="B28" s="545"/>
      <c r="C28" s="546"/>
      <c r="D28" s="547"/>
      <c r="E28" s="458" t="s">
        <v>178</v>
      </c>
      <c r="F28" s="438"/>
      <c r="G28" s="438"/>
      <c r="H28" s="438"/>
      <c r="I28" s="438"/>
      <c r="J28" s="438"/>
      <c r="K28" s="439"/>
      <c r="L28" s="459">
        <v>1</v>
      </c>
      <c r="M28" s="460"/>
      <c r="N28" s="460"/>
      <c r="O28" s="460"/>
      <c r="P28" s="499"/>
      <c r="Q28" s="459">
        <v>3470</v>
      </c>
      <c r="R28" s="460"/>
      <c r="S28" s="460"/>
      <c r="T28" s="460"/>
      <c r="U28" s="460"/>
      <c r="V28" s="499"/>
      <c r="W28" s="558"/>
      <c r="X28" s="546"/>
      <c r="Y28" s="547"/>
      <c r="Z28" s="458" t="s">
        <v>179</v>
      </c>
      <c r="AA28" s="438"/>
      <c r="AB28" s="438"/>
      <c r="AC28" s="438"/>
      <c r="AD28" s="438"/>
      <c r="AE28" s="438"/>
      <c r="AF28" s="438"/>
      <c r="AG28" s="439"/>
      <c r="AH28" s="459" t="s">
        <v>180</v>
      </c>
      <c r="AI28" s="460"/>
      <c r="AJ28" s="460"/>
      <c r="AK28" s="460"/>
      <c r="AL28" s="499"/>
      <c r="AM28" s="459" t="s">
        <v>180</v>
      </c>
      <c r="AN28" s="460"/>
      <c r="AO28" s="460"/>
      <c r="AP28" s="460"/>
      <c r="AQ28" s="460"/>
      <c r="AR28" s="499"/>
      <c r="AS28" s="459" t="s">
        <v>132</v>
      </c>
      <c r="AT28" s="460"/>
      <c r="AU28" s="460"/>
      <c r="AV28" s="460"/>
      <c r="AW28" s="460"/>
      <c r="AX28" s="461"/>
      <c r="AY28" s="584" t="s">
        <v>181</v>
      </c>
      <c r="AZ28" s="585"/>
      <c r="BA28" s="585"/>
      <c r="BB28" s="586"/>
      <c r="BC28" s="368" t="s">
        <v>42</v>
      </c>
      <c r="BD28" s="369"/>
      <c r="BE28" s="369"/>
      <c r="BF28" s="369"/>
      <c r="BG28" s="369"/>
      <c r="BH28" s="369"/>
      <c r="BI28" s="369"/>
      <c r="BJ28" s="369"/>
      <c r="BK28" s="369"/>
      <c r="BL28" s="369"/>
      <c r="BM28" s="370"/>
      <c r="BN28" s="371">
        <v>2803565</v>
      </c>
      <c r="BO28" s="372"/>
      <c r="BP28" s="372"/>
      <c r="BQ28" s="372"/>
      <c r="BR28" s="372"/>
      <c r="BS28" s="372"/>
      <c r="BT28" s="372"/>
      <c r="BU28" s="373"/>
      <c r="BV28" s="371">
        <v>2798477</v>
      </c>
      <c r="BW28" s="372"/>
      <c r="BX28" s="372"/>
      <c r="BY28" s="372"/>
      <c r="BZ28" s="372"/>
      <c r="CA28" s="372"/>
      <c r="CB28" s="372"/>
      <c r="CC28" s="373"/>
      <c r="CD28" s="179"/>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4"/>
      <c r="DK28" s="164"/>
      <c r="DL28" s="164"/>
      <c r="DM28" s="164"/>
      <c r="DN28" s="164"/>
      <c r="DO28" s="164"/>
    </row>
    <row r="29" spans="1:119" ht="18.75" customHeight="1">
      <c r="A29" s="165"/>
      <c r="B29" s="545"/>
      <c r="C29" s="546"/>
      <c r="D29" s="547"/>
      <c r="E29" s="458" t="s">
        <v>182</v>
      </c>
      <c r="F29" s="438"/>
      <c r="G29" s="438"/>
      <c r="H29" s="438"/>
      <c r="I29" s="438"/>
      <c r="J29" s="438"/>
      <c r="K29" s="439"/>
      <c r="L29" s="459">
        <v>18</v>
      </c>
      <c r="M29" s="460"/>
      <c r="N29" s="460"/>
      <c r="O29" s="460"/>
      <c r="P29" s="499"/>
      <c r="Q29" s="459">
        <v>3260</v>
      </c>
      <c r="R29" s="460"/>
      <c r="S29" s="460"/>
      <c r="T29" s="460"/>
      <c r="U29" s="460"/>
      <c r="V29" s="499"/>
      <c r="W29" s="559"/>
      <c r="X29" s="560"/>
      <c r="Y29" s="561"/>
      <c r="Z29" s="458" t="s">
        <v>183</v>
      </c>
      <c r="AA29" s="438"/>
      <c r="AB29" s="438"/>
      <c r="AC29" s="438"/>
      <c r="AD29" s="438"/>
      <c r="AE29" s="438"/>
      <c r="AF29" s="438"/>
      <c r="AG29" s="439"/>
      <c r="AH29" s="459">
        <v>391</v>
      </c>
      <c r="AI29" s="460"/>
      <c r="AJ29" s="460"/>
      <c r="AK29" s="460"/>
      <c r="AL29" s="499"/>
      <c r="AM29" s="459">
        <v>1236270</v>
      </c>
      <c r="AN29" s="460"/>
      <c r="AO29" s="460"/>
      <c r="AP29" s="460"/>
      <c r="AQ29" s="460"/>
      <c r="AR29" s="499"/>
      <c r="AS29" s="459">
        <v>3162</v>
      </c>
      <c r="AT29" s="460"/>
      <c r="AU29" s="460"/>
      <c r="AV29" s="460"/>
      <c r="AW29" s="460"/>
      <c r="AX29" s="461"/>
      <c r="AY29" s="587"/>
      <c r="AZ29" s="588"/>
      <c r="BA29" s="588"/>
      <c r="BB29" s="589"/>
      <c r="BC29" s="442" t="s">
        <v>184</v>
      </c>
      <c r="BD29" s="443"/>
      <c r="BE29" s="443"/>
      <c r="BF29" s="443"/>
      <c r="BG29" s="443"/>
      <c r="BH29" s="443"/>
      <c r="BI29" s="443"/>
      <c r="BJ29" s="443"/>
      <c r="BK29" s="443"/>
      <c r="BL29" s="443"/>
      <c r="BM29" s="444"/>
      <c r="BN29" s="408">
        <v>3044632</v>
      </c>
      <c r="BO29" s="409"/>
      <c r="BP29" s="409"/>
      <c r="BQ29" s="409"/>
      <c r="BR29" s="409"/>
      <c r="BS29" s="409"/>
      <c r="BT29" s="409"/>
      <c r="BU29" s="410"/>
      <c r="BV29" s="408">
        <v>2725842</v>
      </c>
      <c r="BW29" s="409"/>
      <c r="BX29" s="409"/>
      <c r="BY29" s="409"/>
      <c r="BZ29" s="409"/>
      <c r="CA29" s="409"/>
      <c r="CB29" s="409"/>
      <c r="CC29" s="410"/>
      <c r="CD29" s="181"/>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4"/>
      <c r="DK29" s="164"/>
      <c r="DL29" s="164"/>
      <c r="DM29" s="164"/>
      <c r="DN29" s="164"/>
      <c r="DO29" s="164"/>
    </row>
    <row r="30" spans="1:119" ht="18.75" customHeight="1" thickBot="1">
      <c r="A30" s="165"/>
      <c r="B30" s="548"/>
      <c r="C30" s="549"/>
      <c r="D30" s="550"/>
      <c r="E30" s="462"/>
      <c r="F30" s="463"/>
      <c r="G30" s="463"/>
      <c r="H30" s="463"/>
      <c r="I30" s="463"/>
      <c r="J30" s="463"/>
      <c r="K30" s="464"/>
      <c r="L30" s="562"/>
      <c r="M30" s="563"/>
      <c r="N30" s="563"/>
      <c r="O30" s="563"/>
      <c r="P30" s="564"/>
      <c r="Q30" s="562"/>
      <c r="R30" s="563"/>
      <c r="S30" s="563"/>
      <c r="T30" s="563"/>
      <c r="U30" s="563"/>
      <c r="V30" s="564"/>
      <c r="W30" s="565" t="s">
        <v>185</v>
      </c>
      <c r="X30" s="566"/>
      <c r="Y30" s="566"/>
      <c r="Z30" s="566"/>
      <c r="AA30" s="566"/>
      <c r="AB30" s="566"/>
      <c r="AC30" s="566"/>
      <c r="AD30" s="566"/>
      <c r="AE30" s="566"/>
      <c r="AF30" s="566"/>
      <c r="AG30" s="567"/>
      <c r="AH30" s="524">
        <v>97.6</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6766308</v>
      </c>
      <c r="BO30" s="582"/>
      <c r="BP30" s="582"/>
      <c r="BQ30" s="582"/>
      <c r="BR30" s="582"/>
      <c r="BS30" s="582"/>
      <c r="BT30" s="582"/>
      <c r="BU30" s="583"/>
      <c r="BV30" s="581">
        <v>6666932</v>
      </c>
      <c r="BW30" s="582"/>
      <c r="BX30" s="582"/>
      <c r="BY30" s="582"/>
      <c r="BZ30" s="582"/>
      <c r="CA30" s="582"/>
      <c r="CB30" s="582"/>
      <c r="CC30" s="583"/>
      <c r="CD30" s="182"/>
      <c r="CE30" s="183"/>
      <c r="CF30" s="183"/>
      <c r="CG30" s="183"/>
      <c r="CH30" s="183"/>
      <c r="CI30" s="183"/>
      <c r="CJ30" s="183"/>
      <c r="CK30" s="183"/>
      <c r="CL30" s="183"/>
      <c r="CM30" s="183"/>
      <c r="CN30" s="183"/>
      <c r="CO30" s="183"/>
      <c r="CP30" s="183"/>
      <c r="CQ30" s="183"/>
      <c r="CR30" s="183"/>
      <c r="CS30" s="184"/>
      <c r="CT30" s="185"/>
      <c r="CU30" s="186"/>
      <c r="CV30" s="186"/>
      <c r="CW30" s="186"/>
      <c r="CX30" s="186"/>
      <c r="CY30" s="186"/>
      <c r="CZ30" s="186"/>
      <c r="DA30" s="187"/>
      <c r="DB30" s="185"/>
      <c r="DC30" s="186"/>
      <c r="DD30" s="186"/>
      <c r="DE30" s="186"/>
      <c r="DF30" s="186"/>
      <c r="DG30" s="186"/>
      <c r="DH30" s="186"/>
      <c r="DI30" s="187"/>
      <c r="DJ30" s="164"/>
      <c r="DK30" s="164"/>
      <c r="DL30" s="164"/>
      <c r="DM30" s="164"/>
      <c r="DN30" s="164"/>
      <c r="DO30" s="164"/>
    </row>
    <row r="31" spans="1:119" ht="13.5" customHeight="1">
      <c r="A31" s="165"/>
      <c r="B31" s="188"/>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189"/>
      <c r="BS31" s="189"/>
      <c r="BT31" s="189"/>
      <c r="BU31" s="189"/>
      <c r="BV31" s="189"/>
      <c r="BW31" s="189"/>
      <c r="BX31" s="189"/>
      <c r="BY31" s="189"/>
      <c r="BZ31" s="189"/>
      <c r="CA31" s="189"/>
      <c r="CB31" s="189"/>
      <c r="CC31" s="189"/>
      <c r="CD31" s="189"/>
      <c r="CE31" s="189"/>
      <c r="CF31" s="189"/>
      <c r="CG31" s="189"/>
      <c r="CH31" s="189"/>
      <c r="CI31" s="189"/>
      <c r="CJ31" s="189"/>
      <c r="CK31" s="189"/>
      <c r="CL31" s="189"/>
      <c r="CM31" s="189"/>
      <c r="CN31" s="189"/>
      <c r="CO31" s="189"/>
      <c r="CP31" s="189"/>
      <c r="CQ31" s="189"/>
      <c r="CR31" s="189"/>
      <c r="CS31" s="189"/>
      <c r="CT31" s="189"/>
      <c r="CU31" s="189"/>
      <c r="CV31" s="189"/>
      <c r="CW31" s="189"/>
      <c r="CX31" s="189"/>
      <c r="CY31" s="189"/>
      <c r="CZ31" s="189"/>
      <c r="DA31" s="189"/>
      <c r="DB31" s="189"/>
      <c r="DC31" s="189"/>
      <c r="DD31" s="189"/>
      <c r="DE31" s="189"/>
      <c r="DF31" s="189"/>
      <c r="DG31" s="189"/>
      <c r="DH31" s="189"/>
      <c r="DI31" s="190"/>
      <c r="DJ31" s="164"/>
      <c r="DK31" s="164"/>
      <c r="DL31" s="164"/>
      <c r="DM31" s="164"/>
      <c r="DN31" s="164"/>
      <c r="DO31" s="164"/>
    </row>
    <row r="32" spans="1:119" ht="13.5" customHeight="1">
      <c r="A32" s="165"/>
      <c r="B32" s="191"/>
      <c r="C32" s="192" t="s">
        <v>186</v>
      </c>
      <c r="D32" s="192"/>
      <c r="E32" s="192"/>
      <c r="F32" s="189"/>
      <c r="G32" s="189"/>
      <c r="H32" s="189"/>
      <c r="I32" s="189"/>
      <c r="J32" s="189"/>
      <c r="K32" s="189"/>
      <c r="L32" s="189"/>
      <c r="M32" s="189"/>
      <c r="N32" s="189"/>
      <c r="O32" s="189"/>
      <c r="P32" s="189"/>
      <c r="Q32" s="189"/>
      <c r="R32" s="189"/>
      <c r="S32" s="189"/>
      <c r="T32" s="189"/>
      <c r="U32" s="189" t="s">
        <v>187</v>
      </c>
      <c r="V32" s="189"/>
      <c r="W32" s="189"/>
      <c r="X32" s="189"/>
      <c r="Y32" s="189"/>
      <c r="Z32" s="189"/>
      <c r="AA32" s="189"/>
      <c r="AB32" s="189"/>
      <c r="AC32" s="189"/>
      <c r="AD32" s="189"/>
      <c r="AE32" s="189"/>
      <c r="AF32" s="189"/>
      <c r="AG32" s="189"/>
      <c r="AH32" s="189"/>
      <c r="AI32" s="189"/>
      <c r="AJ32" s="189"/>
      <c r="AK32" s="189"/>
      <c r="AL32" s="189"/>
      <c r="AM32" s="193" t="s">
        <v>188</v>
      </c>
      <c r="AN32" s="189"/>
      <c r="AO32" s="189"/>
      <c r="AP32" s="189"/>
      <c r="AQ32" s="189"/>
      <c r="AR32" s="189"/>
      <c r="AS32" s="193"/>
      <c r="AT32" s="193"/>
      <c r="AU32" s="193"/>
      <c r="AV32" s="193"/>
      <c r="AW32" s="193"/>
      <c r="AX32" s="193"/>
      <c r="AY32" s="193"/>
      <c r="AZ32" s="193"/>
      <c r="BA32" s="193"/>
      <c r="BB32" s="189"/>
      <c r="BC32" s="193"/>
      <c r="BD32" s="189"/>
      <c r="BE32" s="193" t="s">
        <v>189</v>
      </c>
      <c r="BF32" s="189"/>
      <c r="BG32" s="189"/>
      <c r="BH32" s="189"/>
      <c r="BI32" s="189"/>
      <c r="BJ32" s="193"/>
      <c r="BK32" s="193"/>
      <c r="BL32" s="193"/>
      <c r="BM32" s="193"/>
      <c r="BN32" s="193"/>
      <c r="BO32" s="193"/>
      <c r="BP32" s="193"/>
      <c r="BQ32" s="193"/>
      <c r="BR32" s="189"/>
      <c r="BS32" s="189"/>
      <c r="BT32" s="189"/>
      <c r="BU32" s="189"/>
      <c r="BV32" s="189"/>
      <c r="BW32" s="189" t="s">
        <v>190</v>
      </c>
      <c r="BX32" s="189"/>
      <c r="BY32" s="189"/>
      <c r="BZ32" s="189"/>
      <c r="CA32" s="189"/>
      <c r="CB32" s="193"/>
      <c r="CC32" s="193"/>
      <c r="CD32" s="193"/>
      <c r="CE32" s="193"/>
      <c r="CF32" s="193"/>
      <c r="CG32" s="193"/>
      <c r="CH32" s="193"/>
      <c r="CI32" s="193"/>
      <c r="CJ32" s="193"/>
      <c r="CK32" s="193"/>
      <c r="CL32" s="193"/>
      <c r="CM32" s="193"/>
      <c r="CN32" s="193"/>
      <c r="CO32" s="193" t="s">
        <v>191</v>
      </c>
      <c r="CP32" s="193"/>
      <c r="CQ32" s="193"/>
      <c r="CR32" s="193"/>
      <c r="CS32" s="193"/>
      <c r="CT32" s="193"/>
      <c r="CU32" s="193"/>
      <c r="CV32" s="193"/>
      <c r="CW32" s="193"/>
      <c r="CX32" s="193"/>
      <c r="CY32" s="193"/>
      <c r="CZ32" s="193"/>
      <c r="DA32" s="193"/>
      <c r="DB32" s="193"/>
      <c r="DC32" s="193"/>
      <c r="DD32" s="193"/>
      <c r="DE32" s="193"/>
      <c r="DF32" s="193"/>
      <c r="DG32" s="193"/>
      <c r="DH32" s="193"/>
      <c r="DI32" s="190"/>
      <c r="DJ32" s="164"/>
      <c r="DK32" s="164"/>
      <c r="DL32" s="164"/>
      <c r="DM32" s="164"/>
      <c r="DN32" s="164"/>
      <c r="DO32" s="164"/>
    </row>
    <row r="33" spans="1:119" ht="13.5" customHeight="1">
      <c r="A33" s="165"/>
      <c r="B33" s="191"/>
      <c r="C33" s="432" t="s">
        <v>192</v>
      </c>
      <c r="D33" s="432"/>
      <c r="E33" s="397" t="s">
        <v>193</v>
      </c>
      <c r="F33" s="397"/>
      <c r="G33" s="397"/>
      <c r="H33" s="397"/>
      <c r="I33" s="397"/>
      <c r="J33" s="397"/>
      <c r="K33" s="397"/>
      <c r="L33" s="397"/>
      <c r="M33" s="397"/>
      <c r="N33" s="397"/>
      <c r="O33" s="397"/>
      <c r="P33" s="397"/>
      <c r="Q33" s="397"/>
      <c r="R33" s="397"/>
      <c r="S33" s="397"/>
      <c r="T33" s="194"/>
      <c r="U33" s="432" t="s">
        <v>194</v>
      </c>
      <c r="V33" s="432"/>
      <c r="W33" s="397" t="s">
        <v>195</v>
      </c>
      <c r="X33" s="397"/>
      <c r="Y33" s="397"/>
      <c r="Z33" s="397"/>
      <c r="AA33" s="397"/>
      <c r="AB33" s="397"/>
      <c r="AC33" s="397"/>
      <c r="AD33" s="397"/>
      <c r="AE33" s="397"/>
      <c r="AF33" s="397"/>
      <c r="AG33" s="397"/>
      <c r="AH33" s="397"/>
      <c r="AI33" s="397"/>
      <c r="AJ33" s="397"/>
      <c r="AK33" s="397"/>
      <c r="AL33" s="194"/>
      <c r="AM33" s="432" t="s">
        <v>196</v>
      </c>
      <c r="AN33" s="432"/>
      <c r="AO33" s="397" t="s">
        <v>197</v>
      </c>
      <c r="AP33" s="397"/>
      <c r="AQ33" s="397"/>
      <c r="AR33" s="397"/>
      <c r="AS33" s="397"/>
      <c r="AT33" s="397"/>
      <c r="AU33" s="397"/>
      <c r="AV33" s="397"/>
      <c r="AW33" s="397"/>
      <c r="AX33" s="397"/>
      <c r="AY33" s="397"/>
      <c r="AZ33" s="397"/>
      <c r="BA33" s="397"/>
      <c r="BB33" s="397"/>
      <c r="BC33" s="397"/>
      <c r="BD33" s="195"/>
      <c r="BE33" s="397" t="s">
        <v>198</v>
      </c>
      <c r="BF33" s="397"/>
      <c r="BG33" s="397" t="s">
        <v>199</v>
      </c>
      <c r="BH33" s="397"/>
      <c r="BI33" s="397"/>
      <c r="BJ33" s="397"/>
      <c r="BK33" s="397"/>
      <c r="BL33" s="397"/>
      <c r="BM33" s="397"/>
      <c r="BN33" s="397"/>
      <c r="BO33" s="397"/>
      <c r="BP33" s="397"/>
      <c r="BQ33" s="397"/>
      <c r="BR33" s="397"/>
      <c r="BS33" s="397"/>
      <c r="BT33" s="397"/>
      <c r="BU33" s="397"/>
      <c r="BV33" s="195"/>
      <c r="BW33" s="432" t="s">
        <v>198</v>
      </c>
      <c r="BX33" s="432"/>
      <c r="BY33" s="397" t="s">
        <v>200</v>
      </c>
      <c r="BZ33" s="397"/>
      <c r="CA33" s="397"/>
      <c r="CB33" s="397"/>
      <c r="CC33" s="397"/>
      <c r="CD33" s="397"/>
      <c r="CE33" s="397"/>
      <c r="CF33" s="397"/>
      <c r="CG33" s="397"/>
      <c r="CH33" s="397"/>
      <c r="CI33" s="397"/>
      <c r="CJ33" s="397"/>
      <c r="CK33" s="397"/>
      <c r="CL33" s="397"/>
      <c r="CM33" s="397"/>
      <c r="CN33" s="194"/>
      <c r="CO33" s="432" t="s">
        <v>201</v>
      </c>
      <c r="CP33" s="432"/>
      <c r="CQ33" s="397" t="s">
        <v>202</v>
      </c>
      <c r="CR33" s="397"/>
      <c r="CS33" s="397"/>
      <c r="CT33" s="397"/>
      <c r="CU33" s="397"/>
      <c r="CV33" s="397"/>
      <c r="CW33" s="397"/>
      <c r="CX33" s="397"/>
      <c r="CY33" s="397"/>
      <c r="CZ33" s="397"/>
      <c r="DA33" s="397"/>
      <c r="DB33" s="397"/>
      <c r="DC33" s="397"/>
      <c r="DD33" s="397"/>
      <c r="DE33" s="397"/>
      <c r="DF33" s="194"/>
      <c r="DG33" s="593" t="s">
        <v>203</v>
      </c>
      <c r="DH33" s="593"/>
      <c r="DI33" s="196"/>
      <c r="DJ33" s="164"/>
      <c r="DK33" s="164"/>
      <c r="DL33" s="164"/>
      <c r="DM33" s="164"/>
      <c r="DN33" s="164"/>
      <c r="DO33" s="164"/>
    </row>
    <row r="34" spans="1:119" ht="32.25" customHeight="1">
      <c r="A34" s="165"/>
      <c r="B34" s="191"/>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2"/>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2"/>
      <c r="AM34" s="594">
        <f>IF(AO34="","",MAX(C34:D43,U34:V43)+1)</f>
        <v>6</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2"/>
      <c r="BE34" s="594">
        <f>IF(BG34="","",MAX(C34:D43,U34:V43,AM34:AN43)+1)</f>
        <v>9</v>
      </c>
      <c r="BF34" s="594"/>
      <c r="BG34" s="595" t="str">
        <f>IF('各会計、関係団体の財政状況及び健全化判断比率'!B35="","",'各会計、関係団体の財政状況及び健全化判断比率'!B35)</f>
        <v>農業集落排水事業特別会計</v>
      </c>
      <c r="BH34" s="595"/>
      <c r="BI34" s="595"/>
      <c r="BJ34" s="595"/>
      <c r="BK34" s="595"/>
      <c r="BL34" s="595"/>
      <c r="BM34" s="595"/>
      <c r="BN34" s="595"/>
      <c r="BO34" s="595"/>
      <c r="BP34" s="595"/>
      <c r="BQ34" s="595"/>
      <c r="BR34" s="595"/>
      <c r="BS34" s="595"/>
      <c r="BT34" s="595"/>
      <c r="BU34" s="595"/>
      <c r="BV34" s="192"/>
      <c r="BW34" s="594">
        <f>IF(BY34="","",MAX(C34:D43,U34:V43,AM34:AN43,BE34:BF43)+1)</f>
        <v>14</v>
      </c>
      <c r="BX34" s="594"/>
      <c r="BY34" s="595" t="str">
        <f>IF('各会計、関係団体の財政状況及び健全化判断比率'!B68="","",'各会計、関係団体の財政状況及び健全化判断比率'!B68)</f>
        <v>北松北部環境組合</v>
      </c>
      <c r="BZ34" s="595"/>
      <c r="CA34" s="595"/>
      <c r="CB34" s="595"/>
      <c r="CC34" s="595"/>
      <c r="CD34" s="595"/>
      <c r="CE34" s="595"/>
      <c r="CF34" s="595"/>
      <c r="CG34" s="595"/>
      <c r="CH34" s="595"/>
      <c r="CI34" s="595"/>
      <c r="CJ34" s="595"/>
      <c r="CK34" s="595"/>
      <c r="CL34" s="595"/>
      <c r="CM34" s="595"/>
      <c r="CN34" s="192"/>
      <c r="CO34" s="594">
        <f>IF(CQ34="","",MAX(C34:D43,U34:V43,AM34:AN43,BE34:BF43,BW34:BX43)+1)</f>
        <v>17</v>
      </c>
      <c r="CP34" s="594"/>
      <c r="CQ34" s="595" t="str">
        <f>IF('各会計、関係団体の財政状況及び健全化判断比率'!BS7="","",'各会計、関係団体の財政状況及び健全化判断比率'!BS7)</f>
        <v>平戸市振興公社</v>
      </c>
      <c r="CR34" s="595"/>
      <c r="CS34" s="595"/>
      <c r="CT34" s="595"/>
      <c r="CU34" s="595"/>
      <c r="CV34" s="595"/>
      <c r="CW34" s="595"/>
      <c r="CX34" s="595"/>
      <c r="CY34" s="595"/>
      <c r="CZ34" s="595"/>
      <c r="DA34" s="595"/>
      <c r="DB34" s="595"/>
      <c r="DC34" s="595"/>
      <c r="DD34" s="595"/>
      <c r="DE34" s="595"/>
      <c r="DF34" s="189"/>
      <c r="DG34" s="596" t="str">
        <f>IF('各会計、関係団体の財政状況及び健全化判断比率'!BR7="","",'各会計、関係団体の財政状況及び健全化判断比率'!BR7)</f>
        <v/>
      </c>
      <c r="DH34" s="596"/>
      <c r="DI34" s="196"/>
      <c r="DJ34" s="164"/>
      <c r="DK34" s="164"/>
      <c r="DL34" s="164"/>
      <c r="DM34" s="164"/>
      <c r="DN34" s="164"/>
      <c r="DO34" s="164"/>
    </row>
    <row r="35" spans="1:119" ht="32.25" customHeight="1">
      <c r="A35" s="165"/>
      <c r="B35" s="191"/>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2"/>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2"/>
      <c r="AM35" s="594">
        <f t="shared" ref="AM35:AM43" si="0">IF(AO35="","",AM34+1)</f>
        <v>7</v>
      </c>
      <c r="AN35" s="594"/>
      <c r="AO35" s="595" t="str">
        <f>IF('各会計、関係団体の財政状況及び健全化判断比率'!B33="","",'各会計、関係団体の財政状況及び健全化判断比率'!B33)</f>
        <v>交通船事業会計</v>
      </c>
      <c r="AP35" s="595"/>
      <c r="AQ35" s="595"/>
      <c r="AR35" s="595"/>
      <c r="AS35" s="595"/>
      <c r="AT35" s="595"/>
      <c r="AU35" s="595"/>
      <c r="AV35" s="595"/>
      <c r="AW35" s="595"/>
      <c r="AX35" s="595"/>
      <c r="AY35" s="595"/>
      <c r="AZ35" s="595"/>
      <c r="BA35" s="595"/>
      <c r="BB35" s="595"/>
      <c r="BC35" s="595"/>
      <c r="BD35" s="192"/>
      <c r="BE35" s="594">
        <f t="shared" ref="BE35:BE43" si="1">IF(BG35="","",BE34+1)</f>
        <v>10</v>
      </c>
      <c r="BF35" s="594"/>
      <c r="BG35" s="595" t="str">
        <f>IF('各会計、関係団体の財政状況及び健全化判断比率'!B36="","",'各会計、関係団体の財政状況及び健全化判断比率'!B36)</f>
        <v>あづち大島いさりびの里事業特別会計</v>
      </c>
      <c r="BH35" s="595"/>
      <c r="BI35" s="595"/>
      <c r="BJ35" s="595"/>
      <c r="BK35" s="595"/>
      <c r="BL35" s="595"/>
      <c r="BM35" s="595"/>
      <c r="BN35" s="595"/>
      <c r="BO35" s="595"/>
      <c r="BP35" s="595"/>
      <c r="BQ35" s="595"/>
      <c r="BR35" s="595"/>
      <c r="BS35" s="595"/>
      <c r="BT35" s="595"/>
      <c r="BU35" s="595"/>
      <c r="BV35" s="192"/>
      <c r="BW35" s="594">
        <f t="shared" ref="BW35:BW43" si="2">IF(BY35="","",BW34+1)</f>
        <v>15</v>
      </c>
      <c r="BX35" s="594"/>
      <c r="BY35" s="595" t="str">
        <f>IF('各会計、関係団体の財政状況及び健全化判断比率'!B69="","",'各会計、関係団体の財政状況及び健全化判断比率'!B69)</f>
        <v>長崎県市町村総合事務組合</v>
      </c>
      <c r="BZ35" s="595"/>
      <c r="CA35" s="595"/>
      <c r="CB35" s="595"/>
      <c r="CC35" s="595"/>
      <c r="CD35" s="595"/>
      <c r="CE35" s="595"/>
      <c r="CF35" s="595"/>
      <c r="CG35" s="595"/>
      <c r="CH35" s="595"/>
      <c r="CI35" s="595"/>
      <c r="CJ35" s="595"/>
      <c r="CK35" s="595"/>
      <c r="CL35" s="595"/>
      <c r="CM35" s="595"/>
      <c r="CN35" s="192"/>
      <c r="CO35" s="594">
        <f t="shared" ref="CO35:CO43" si="3">IF(CQ35="","",CO34+1)</f>
        <v>18</v>
      </c>
      <c r="CP35" s="594"/>
      <c r="CQ35" s="595" t="str">
        <f>IF('各会計、関係団体の財政状況及び健全化判断比率'!BS8="","",'各会計、関係団体の財政状況及び健全化判断比率'!BS8)</f>
        <v>的山大島風力発電所</v>
      </c>
      <c r="CR35" s="595"/>
      <c r="CS35" s="595"/>
      <c r="CT35" s="595"/>
      <c r="CU35" s="595"/>
      <c r="CV35" s="595"/>
      <c r="CW35" s="595"/>
      <c r="CX35" s="595"/>
      <c r="CY35" s="595"/>
      <c r="CZ35" s="595"/>
      <c r="DA35" s="595"/>
      <c r="DB35" s="595"/>
      <c r="DC35" s="595"/>
      <c r="DD35" s="595"/>
      <c r="DE35" s="595"/>
      <c r="DF35" s="189"/>
      <c r="DG35" s="596" t="str">
        <f>IF('各会計、関係団体の財政状況及び健全化判断比率'!BR8="","",'各会計、関係団体の財政状況及び健全化判断比率'!BR8)</f>
        <v/>
      </c>
      <c r="DH35" s="596"/>
      <c r="DI35" s="196"/>
      <c r="DJ35" s="164"/>
      <c r="DK35" s="164"/>
      <c r="DL35" s="164"/>
      <c r="DM35" s="164"/>
      <c r="DN35" s="164"/>
      <c r="DO35" s="164"/>
    </row>
    <row r="36" spans="1:119" ht="32.25" customHeight="1">
      <c r="A36" s="165"/>
      <c r="B36" s="191"/>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2"/>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2"/>
      <c r="AM36" s="594">
        <f t="shared" si="0"/>
        <v>8</v>
      </c>
      <c r="AN36" s="594"/>
      <c r="AO36" s="595" t="str">
        <f>IF('各会計、関係団体の財政状況及び健全化判断比率'!B34="","",'各会計、関係団体の財政状況及び健全化判断比率'!B34)</f>
        <v>病院事業会計</v>
      </c>
      <c r="AP36" s="595"/>
      <c r="AQ36" s="595"/>
      <c r="AR36" s="595"/>
      <c r="AS36" s="595"/>
      <c r="AT36" s="595"/>
      <c r="AU36" s="595"/>
      <c r="AV36" s="595"/>
      <c r="AW36" s="595"/>
      <c r="AX36" s="595"/>
      <c r="AY36" s="595"/>
      <c r="AZ36" s="595"/>
      <c r="BA36" s="595"/>
      <c r="BB36" s="595"/>
      <c r="BC36" s="595"/>
      <c r="BD36" s="192"/>
      <c r="BE36" s="594">
        <f t="shared" si="1"/>
        <v>11</v>
      </c>
      <c r="BF36" s="594"/>
      <c r="BG36" s="595" t="str">
        <f>IF('各会計、関係団体の財政状況及び健全化判断比率'!B37="","",'各会計、関係団体の財政状況及び健全化判断比率'!B37)</f>
        <v>電気事業特別会計</v>
      </c>
      <c r="BH36" s="595"/>
      <c r="BI36" s="595"/>
      <c r="BJ36" s="595"/>
      <c r="BK36" s="595"/>
      <c r="BL36" s="595"/>
      <c r="BM36" s="595"/>
      <c r="BN36" s="595"/>
      <c r="BO36" s="595"/>
      <c r="BP36" s="595"/>
      <c r="BQ36" s="595"/>
      <c r="BR36" s="595"/>
      <c r="BS36" s="595"/>
      <c r="BT36" s="595"/>
      <c r="BU36" s="595"/>
      <c r="BV36" s="192"/>
      <c r="BW36" s="594">
        <f t="shared" si="2"/>
        <v>16</v>
      </c>
      <c r="BX36" s="594"/>
      <c r="BY36" s="595" t="str">
        <f>IF('各会計、関係団体の財政状況及び健全化判断比率'!B70="","",'各会計、関係団体の財政状況及び健全化判断比率'!B70)</f>
        <v>長崎県後期高齢者医療広域連合</v>
      </c>
      <c r="BZ36" s="595"/>
      <c r="CA36" s="595"/>
      <c r="CB36" s="595"/>
      <c r="CC36" s="595"/>
      <c r="CD36" s="595"/>
      <c r="CE36" s="595"/>
      <c r="CF36" s="595"/>
      <c r="CG36" s="595"/>
      <c r="CH36" s="595"/>
      <c r="CI36" s="595"/>
      <c r="CJ36" s="595"/>
      <c r="CK36" s="595"/>
      <c r="CL36" s="595"/>
      <c r="CM36" s="595"/>
      <c r="CN36" s="192"/>
      <c r="CO36" s="594">
        <f t="shared" si="3"/>
        <v>19</v>
      </c>
      <c r="CP36" s="594"/>
      <c r="CQ36" s="595" t="str">
        <f>IF('各会計、関係団体の財政状況及び健全化判断比率'!BS9="","",'各会計、関係団体の財政状況及び健全化判断比率'!BS9)</f>
        <v>田平風力発電所</v>
      </c>
      <c r="CR36" s="595"/>
      <c r="CS36" s="595"/>
      <c r="CT36" s="595"/>
      <c r="CU36" s="595"/>
      <c r="CV36" s="595"/>
      <c r="CW36" s="595"/>
      <c r="CX36" s="595"/>
      <c r="CY36" s="595"/>
      <c r="CZ36" s="595"/>
      <c r="DA36" s="595"/>
      <c r="DB36" s="595"/>
      <c r="DC36" s="595"/>
      <c r="DD36" s="595"/>
      <c r="DE36" s="595"/>
      <c r="DF36" s="189"/>
      <c r="DG36" s="596" t="str">
        <f>IF('各会計、関係団体の財政状況及び健全化判断比率'!BR9="","",'各会計、関係団体の財政状況及び健全化判断比率'!BR9)</f>
        <v/>
      </c>
      <c r="DH36" s="596"/>
      <c r="DI36" s="196"/>
      <c r="DJ36" s="164"/>
      <c r="DK36" s="164"/>
      <c r="DL36" s="164"/>
      <c r="DM36" s="164"/>
      <c r="DN36" s="164"/>
      <c r="DO36" s="164"/>
    </row>
    <row r="37" spans="1:119" ht="32.25" customHeight="1">
      <c r="A37" s="165"/>
      <c r="B37" s="191"/>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2"/>
      <c r="U37" s="594">
        <f t="shared" si="4"/>
        <v>5</v>
      </c>
      <c r="V37" s="594"/>
      <c r="W37" s="595" t="str">
        <f>IF('各会計、関係団体の財政状況及び健全化判断比率'!B31="","",'各会計、関係団体の財政状況及び健全化判断比率'!B31)</f>
        <v>駐車場事業特別会計</v>
      </c>
      <c r="X37" s="595"/>
      <c r="Y37" s="595"/>
      <c r="Z37" s="595"/>
      <c r="AA37" s="595"/>
      <c r="AB37" s="595"/>
      <c r="AC37" s="595"/>
      <c r="AD37" s="595"/>
      <c r="AE37" s="595"/>
      <c r="AF37" s="595"/>
      <c r="AG37" s="595"/>
      <c r="AH37" s="595"/>
      <c r="AI37" s="595"/>
      <c r="AJ37" s="595"/>
      <c r="AK37" s="595"/>
      <c r="AL37" s="192"/>
      <c r="AM37" s="594" t="str">
        <f t="shared" si="0"/>
        <v/>
      </c>
      <c r="AN37" s="594"/>
      <c r="AO37" s="595"/>
      <c r="AP37" s="595"/>
      <c r="AQ37" s="595"/>
      <c r="AR37" s="595"/>
      <c r="AS37" s="595"/>
      <c r="AT37" s="595"/>
      <c r="AU37" s="595"/>
      <c r="AV37" s="595"/>
      <c r="AW37" s="595"/>
      <c r="AX37" s="595"/>
      <c r="AY37" s="595"/>
      <c r="AZ37" s="595"/>
      <c r="BA37" s="595"/>
      <c r="BB37" s="595"/>
      <c r="BC37" s="595"/>
      <c r="BD37" s="192"/>
      <c r="BE37" s="594">
        <f t="shared" si="1"/>
        <v>12</v>
      </c>
      <c r="BF37" s="594"/>
      <c r="BG37" s="595" t="str">
        <f>IF('各会計、関係団体の財政状況及び健全化判断比率'!B38="","",'各会計、関係団体の財政状況及び健全化判断比率'!B38)</f>
        <v>宅地開発事業特別会計</v>
      </c>
      <c r="BH37" s="595"/>
      <c r="BI37" s="595"/>
      <c r="BJ37" s="595"/>
      <c r="BK37" s="595"/>
      <c r="BL37" s="595"/>
      <c r="BM37" s="595"/>
      <c r="BN37" s="595"/>
      <c r="BO37" s="595"/>
      <c r="BP37" s="595"/>
      <c r="BQ37" s="595"/>
      <c r="BR37" s="595"/>
      <c r="BS37" s="595"/>
      <c r="BT37" s="595"/>
      <c r="BU37" s="595"/>
      <c r="BV37" s="192"/>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2"/>
      <c r="CO37" s="594">
        <f t="shared" si="3"/>
        <v>20</v>
      </c>
      <c r="CP37" s="594"/>
      <c r="CQ37" s="595" t="str">
        <f>IF('各会計、関係団体の財政状況及び健全化判断比率'!BS10="","",'各会計、関係団体の財政状況及び健全化判断比率'!BS10)</f>
        <v>生月ウインドエナジー</v>
      </c>
      <c r="CR37" s="595"/>
      <c r="CS37" s="595"/>
      <c r="CT37" s="595"/>
      <c r="CU37" s="595"/>
      <c r="CV37" s="595"/>
      <c r="CW37" s="595"/>
      <c r="CX37" s="595"/>
      <c r="CY37" s="595"/>
      <c r="CZ37" s="595"/>
      <c r="DA37" s="595"/>
      <c r="DB37" s="595"/>
      <c r="DC37" s="595"/>
      <c r="DD37" s="595"/>
      <c r="DE37" s="595"/>
      <c r="DF37" s="189"/>
      <c r="DG37" s="596" t="str">
        <f>IF('各会計、関係団体の財政状況及び健全化判断比率'!BR10="","",'各会計、関係団体の財政状況及び健全化判断比率'!BR10)</f>
        <v/>
      </c>
      <c r="DH37" s="596"/>
      <c r="DI37" s="196"/>
      <c r="DJ37" s="164"/>
      <c r="DK37" s="164"/>
      <c r="DL37" s="164"/>
      <c r="DM37" s="164"/>
      <c r="DN37" s="164"/>
      <c r="DO37" s="164"/>
    </row>
    <row r="38" spans="1:119" ht="32.25" customHeight="1">
      <c r="A38" s="165"/>
      <c r="B38" s="191"/>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2"/>
      <c r="U38" s="594" t="str">
        <f t="shared" si="4"/>
        <v/>
      </c>
      <c r="V38" s="594"/>
      <c r="W38" s="595"/>
      <c r="X38" s="595"/>
      <c r="Y38" s="595"/>
      <c r="Z38" s="595"/>
      <c r="AA38" s="595"/>
      <c r="AB38" s="595"/>
      <c r="AC38" s="595"/>
      <c r="AD38" s="595"/>
      <c r="AE38" s="595"/>
      <c r="AF38" s="595"/>
      <c r="AG38" s="595"/>
      <c r="AH38" s="595"/>
      <c r="AI38" s="595"/>
      <c r="AJ38" s="595"/>
      <c r="AK38" s="595"/>
      <c r="AL38" s="192"/>
      <c r="AM38" s="594" t="str">
        <f t="shared" si="0"/>
        <v/>
      </c>
      <c r="AN38" s="594"/>
      <c r="AO38" s="595"/>
      <c r="AP38" s="595"/>
      <c r="AQ38" s="595"/>
      <c r="AR38" s="595"/>
      <c r="AS38" s="595"/>
      <c r="AT38" s="595"/>
      <c r="AU38" s="595"/>
      <c r="AV38" s="595"/>
      <c r="AW38" s="595"/>
      <c r="AX38" s="595"/>
      <c r="AY38" s="595"/>
      <c r="AZ38" s="595"/>
      <c r="BA38" s="595"/>
      <c r="BB38" s="595"/>
      <c r="BC38" s="595"/>
      <c r="BD38" s="192"/>
      <c r="BE38" s="594">
        <f t="shared" si="1"/>
        <v>13</v>
      </c>
      <c r="BF38" s="594"/>
      <c r="BG38" s="595" t="str">
        <f>IF('各会計、関係団体の財政状況及び健全化判断比率'!B39="","",'各会計、関係団体の財政状況及び健全化判断比率'!B39)</f>
        <v>工業団地事業特別会計</v>
      </c>
      <c r="BH38" s="595"/>
      <c r="BI38" s="595"/>
      <c r="BJ38" s="595"/>
      <c r="BK38" s="595"/>
      <c r="BL38" s="595"/>
      <c r="BM38" s="595"/>
      <c r="BN38" s="595"/>
      <c r="BO38" s="595"/>
      <c r="BP38" s="595"/>
      <c r="BQ38" s="595"/>
      <c r="BR38" s="595"/>
      <c r="BS38" s="595"/>
      <c r="BT38" s="595"/>
      <c r="BU38" s="595"/>
      <c r="BV38" s="192"/>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2"/>
      <c r="CO38" s="594">
        <f t="shared" si="3"/>
        <v>21</v>
      </c>
      <c r="CP38" s="594"/>
      <c r="CQ38" s="595" t="str">
        <f>IF('各会計、関係団体の財政状況及び健全化判断比率'!BS11="","",'各会計、関係団体の財政状況及び健全化判断比率'!BS11)</f>
        <v>長崎県林業公社</v>
      </c>
      <c r="CR38" s="595"/>
      <c r="CS38" s="595"/>
      <c r="CT38" s="595"/>
      <c r="CU38" s="595"/>
      <c r="CV38" s="595"/>
      <c r="CW38" s="595"/>
      <c r="CX38" s="595"/>
      <c r="CY38" s="595"/>
      <c r="CZ38" s="595"/>
      <c r="DA38" s="595"/>
      <c r="DB38" s="595"/>
      <c r="DC38" s="595"/>
      <c r="DD38" s="595"/>
      <c r="DE38" s="595"/>
      <c r="DF38" s="189"/>
      <c r="DG38" s="596" t="str">
        <f>IF('各会計、関係団体の財政状況及び健全化判断比率'!BR11="","",'各会計、関係団体の財政状況及び健全化判断比率'!BR11)</f>
        <v/>
      </c>
      <c r="DH38" s="596"/>
      <c r="DI38" s="196"/>
      <c r="DJ38" s="164"/>
      <c r="DK38" s="164"/>
      <c r="DL38" s="164"/>
      <c r="DM38" s="164"/>
      <c r="DN38" s="164"/>
      <c r="DO38" s="164"/>
    </row>
    <row r="39" spans="1:119" ht="32.25" customHeight="1">
      <c r="A39" s="165"/>
      <c r="B39" s="191"/>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2"/>
      <c r="U39" s="594" t="str">
        <f t="shared" si="4"/>
        <v/>
      </c>
      <c r="V39" s="594"/>
      <c r="W39" s="595"/>
      <c r="X39" s="595"/>
      <c r="Y39" s="595"/>
      <c r="Z39" s="595"/>
      <c r="AA39" s="595"/>
      <c r="AB39" s="595"/>
      <c r="AC39" s="595"/>
      <c r="AD39" s="595"/>
      <c r="AE39" s="595"/>
      <c r="AF39" s="595"/>
      <c r="AG39" s="595"/>
      <c r="AH39" s="595"/>
      <c r="AI39" s="595"/>
      <c r="AJ39" s="595"/>
      <c r="AK39" s="595"/>
      <c r="AL39" s="192"/>
      <c r="AM39" s="594" t="str">
        <f t="shared" si="0"/>
        <v/>
      </c>
      <c r="AN39" s="594"/>
      <c r="AO39" s="595"/>
      <c r="AP39" s="595"/>
      <c r="AQ39" s="595"/>
      <c r="AR39" s="595"/>
      <c r="AS39" s="595"/>
      <c r="AT39" s="595"/>
      <c r="AU39" s="595"/>
      <c r="AV39" s="595"/>
      <c r="AW39" s="595"/>
      <c r="AX39" s="595"/>
      <c r="AY39" s="595"/>
      <c r="AZ39" s="595"/>
      <c r="BA39" s="595"/>
      <c r="BB39" s="595"/>
      <c r="BC39" s="595"/>
      <c r="BD39" s="192"/>
      <c r="BE39" s="594" t="str">
        <f t="shared" si="1"/>
        <v/>
      </c>
      <c r="BF39" s="594"/>
      <c r="BG39" s="595"/>
      <c r="BH39" s="595"/>
      <c r="BI39" s="595"/>
      <c r="BJ39" s="595"/>
      <c r="BK39" s="595"/>
      <c r="BL39" s="595"/>
      <c r="BM39" s="595"/>
      <c r="BN39" s="595"/>
      <c r="BO39" s="595"/>
      <c r="BP39" s="595"/>
      <c r="BQ39" s="595"/>
      <c r="BR39" s="595"/>
      <c r="BS39" s="595"/>
      <c r="BT39" s="595"/>
      <c r="BU39" s="595"/>
      <c r="BV39" s="192"/>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2"/>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89"/>
      <c r="DG39" s="596" t="str">
        <f>IF('各会計、関係団体の財政状況及び健全化判断比率'!BR12="","",'各会計、関係団体の財政状況及び健全化判断比率'!BR12)</f>
        <v/>
      </c>
      <c r="DH39" s="596"/>
      <c r="DI39" s="196"/>
      <c r="DJ39" s="164"/>
      <c r="DK39" s="164"/>
      <c r="DL39" s="164"/>
      <c r="DM39" s="164"/>
      <c r="DN39" s="164"/>
      <c r="DO39" s="164"/>
    </row>
    <row r="40" spans="1:119" ht="32.25" customHeight="1">
      <c r="A40" s="165"/>
      <c r="B40" s="191"/>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2"/>
      <c r="U40" s="594" t="str">
        <f t="shared" si="4"/>
        <v/>
      </c>
      <c r="V40" s="594"/>
      <c r="W40" s="595"/>
      <c r="X40" s="595"/>
      <c r="Y40" s="595"/>
      <c r="Z40" s="595"/>
      <c r="AA40" s="595"/>
      <c r="AB40" s="595"/>
      <c r="AC40" s="595"/>
      <c r="AD40" s="595"/>
      <c r="AE40" s="595"/>
      <c r="AF40" s="595"/>
      <c r="AG40" s="595"/>
      <c r="AH40" s="595"/>
      <c r="AI40" s="595"/>
      <c r="AJ40" s="595"/>
      <c r="AK40" s="595"/>
      <c r="AL40" s="192"/>
      <c r="AM40" s="594" t="str">
        <f t="shared" si="0"/>
        <v/>
      </c>
      <c r="AN40" s="594"/>
      <c r="AO40" s="595"/>
      <c r="AP40" s="595"/>
      <c r="AQ40" s="595"/>
      <c r="AR40" s="595"/>
      <c r="AS40" s="595"/>
      <c r="AT40" s="595"/>
      <c r="AU40" s="595"/>
      <c r="AV40" s="595"/>
      <c r="AW40" s="595"/>
      <c r="AX40" s="595"/>
      <c r="AY40" s="595"/>
      <c r="AZ40" s="595"/>
      <c r="BA40" s="595"/>
      <c r="BB40" s="595"/>
      <c r="BC40" s="595"/>
      <c r="BD40" s="192"/>
      <c r="BE40" s="594" t="str">
        <f t="shared" si="1"/>
        <v/>
      </c>
      <c r="BF40" s="594"/>
      <c r="BG40" s="595"/>
      <c r="BH40" s="595"/>
      <c r="BI40" s="595"/>
      <c r="BJ40" s="595"/>
      <c r="BK40" s="595"/>
      <c r="BL40" s="595"/>
      <c r="BM40" s="595"/>
      <c r="BN40" s="595"/>
      <c r="BO40" s="595"/>
      <c r="BP40" s="595"/>
      <c r="BQ40" s="595"/>
      <c r="BR40" s="595"/>
      <c r="BS40" s="595"/>
      <c r="BT40" s="595"/>
      <c r="BU40" s="595"/>
      <c r="BV40" s="192"/>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2"/>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89"/>
      <c r="DG40" s="596" t="str">
        <f>IF('各会計、関係団体の財政状況及び健全化判断比率'!BR13="","",'各会計、関係団体の財政状況及び健全化判断比率'!BR13)</f>
        <v/>
      </c>
      <c r="DH40" s="596"/>
      <c r="DI40" s="196"/>
      <c r="DJ40" s="164"/>
      <c r="DK40" s="164"/>
      <c r="DL40" s="164"/>
      <c r="DM40" s="164"/>
      <c r="DN40" s="164"/>
      <c r="DO40" s="164"/>
    </row>
    <row r="41" spans="1:119" ht="32.25" customHeight="1">
      <c r="A41" s="165"/>
      <c r="B41" s="191"/>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2"/>
      <c r="U41" s="594" t="str">
        <f t="shared" si="4"/>
        <v/>
      </c>
      <c r="V41" s="594"/>
      <c r="W41" s="595"/>
      <c r="X41" s="595"/>
      <c r="Y41" s="595"/>
      <c r="Z41" s="595"/>
      <c r="AA41" s="595"/>
      <c r="AB41" s="595"/>
      <c r="AC41" s="595"/>
      <c r="AD41" s="595"/>
      <c r="AE41" s="595"/>
      <c r="AF41" s="595"/>
      <c r="AG41" s="595"/>
      <c r="AH41" s="595"/>
      <c r="AI41" s="595"/>
      <c r="AJ41" s="595"/>
      <c r="AK41" s="595"/>
      <c r="AL41" s="192"/>
      <c r="AM41" s="594" t="str">
        <f t="shared" si="0"/>
        <v/>
      </c>
      <c r="AN41" s="594"/>
      <c r="AO41" s="595"/>
      <c r="AP41" s="595"/>
      <c r="AQ41" s="595"/>
      <c r="AR41" s="595"/>
      <c r="AS41" s="595"/>
      <c r="AT41" s="595"/>
      <c r="AU41" s="595"/>
      <c r="AV41" s="595"/>
      <c r="AW41" s="595"/>
      <c r="AX41" s="595"/>
      <c r="AY41" s="595"/>
      <c r="AZ41" s="595"/>
      <c r="BA41" s="595"/>
      <c r="BB41" s="595"/>
      <c r="BC41" s="595"/>
      <c r="BD41" s="192"/>
      <c r="BE41" s="594" t="str">
        <f t="shared" si="1"/>
        <v/>
      </c>
      <c r="BF41" s="594"/>
      <c r="BG41" s="595"/>
      <c r="BH41" s="595"/>
      <c r="BI41" s="595"/>
      <c r="BJ41" s="595"/>
      <c r="BK41" s="595"/>
      <c r="BL41" s="595"/>
      <c r="BM41" s="595"/>
      <c r="BN41" s="595"/>
      <c r="BO41" s="595"/>
      <c r="BP41" s="595"/>
      <c r="BQ41" s="595"/>
      <c r="BR41" s="595"/>
      <c r="BS41" s="595"/>
      <c r="BT41" s="595"/>
      <c r="BU41" s="595"/>
      <c r="BV41" s="192"/>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2"/>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89"/>
      <c r="DG41" s="596" t="str">
        <f>IF('各会計、関係団体の財政状況及び健全化判断比率'!BR14="","",'各会計、関係団体の財政状況及び健全化判断比率'!BR14)</f>
        <v/>
      </c>
      <c r="DH41" s="596"/>
      <c r="DI41" s="196"/>
      <c r="DJ41" s="164"/>
      <c r="DK41" s="164"/>
      <c r="DL41" s="164"/>
      <c r="DM41" s="164"/>
      <c r="DN41" s="164"/>
      <c r="DO41" s="164"/>
    </row>
    <row r="42" spans="1:119" ht="32.25" customHeight="1">
      <c r="A42" s="164"/>
      <c r="B42" s="191"/>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2"/>
      <c r="U42" s="594" t="str">
        <f t="shared" si="4"/>
        <v/>
      </c>
      <c r="V42" s="594"/>
      <c r="W42" s="595"/>
      <c r="X42" s="595"/>
      <c r="Y42" s="595"/>
      <c r="Z42" s="595"/>
      <c r="AA42" s="595"/>
      <c r="AB42" s="595"/>
      <c r="AC42" s="595"/>
      <c r="AD42" s="595"/>
      <c r="AE42" s="595"/>
      <c r="AF42" s="595"/>
      <c r="AG42" s="595"/>
      <c r="AH42" s="595"/>
      <c r="AI42" s="595"/>
      <c r="AJ42" s="595"/>
      <c r="AK42" s="595"/>
      <c r="AL42" s="192"/>
      <c r="AM42" s="594" t="str">
        <f t="shared" si="0"/>
        <v/>
      </c>
      <c r="AN42" s="594"/>
      <c r="AO42" s="595"/>
      <c r="AP42" s="595"/>
      <c r="AQ42" s="595"/>
      <c r="AR42" s="595"/>
      <c r="AS42" s="595"/>
      <c r="AT42" s="595"/>
      <c r="AU42" s="595"/>
      <c r="AV42" s="595"/>
      <c r="AW42" s="595"/>
      <c r="AX42" s="595"/>
      <c r="AY42" s="595"/>
      <c r="AZ42" s="595"/>
      <c r="BA42" s="595"/>
      <c r="BB42" s="595"/>
      <c r="BC42" s="595"/>
      <c r="BD42" s="192"/>
      <c r="BE42" s="594" t="str">
        <f t="shared" si="1"/>
        <v/>
      </c>
      <c r="BF42" s="594"/>
      <c r="BG42" s="595"/>
      <c r="BH42" s="595"/>
      <c r="BI42" s="595"/>
      <c r="BJ42" s="595"/>
      <c r="BK42" s="595"/>
      <c r="BL42" s="595"/>
      <c r="BM42" s="595"/>
      <c r="BN42" s="595"/>
      <c r="BO42" s="595"/>
      <c r="BP42" s="595"/>
      <c r="BQ42" s="595"/>
      <c r="BR42" s="595"/>
      <c r="BS42" s="595"/>
      <c r="BT42" s="595"/>
      <c r="BU42" s="595"/>
      <c r="BV42" s="192"/>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2"/>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89"/>
      <c r="DG42" s="596" t="str">
        <f>IF('各会計、関係団体の財政状況及び健全化判断比率'!BR15="","",'各会計、関係団体の財政状況及び健全化判断比率'!BR15)</f>
        <v/>
      </c>
      <c r="DH42" s="596"/>
      <c r="DI42" s="196"/>
      <c r="DJ42" s="164"/>
      <c r="DK42" s="164"/>
      <c r="DL42" s="164"/>
      <c r="DM42" s="164"/>
      <c r="DN42" s="164"/>
      <c r="DO42" s="164"/>
    </row>
    <row r="43" spans="1:119" ht="32.25" customHeight="1">
      <c r="A43" s="164"/>
      <c r="B43" s="191"/>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2"/>
      <c r="U43" s="594" t="str">
        <f t="shared" si="4"/>
        <v/>
      </c>
      <c r="V43" s="594"/>
      <c r="W43" s="595"/>
      <c r="X43" s="595"/>
      <c r="Y43" s="595"/>
      <c r="Z43" s="595"/>
      <c r="AA43" s="595"/>
      <c r="AB43" s="595"/>
      <c r="AC43" s="595"/>
      <c r="AD43" s="595"/>
      <c r="AE43" s="595"/>
      <c r="AF43" s="595"/>
      <c r="AG43" s="595"/>
      <c r="AH43" s="595"/>
      <c r="AI43" s="595"/>
      <c r="AJ43" s="595"/>
      <c r="AK43" s="595"/>
      <c r="AL43" s="192"/>
      <c r="AM43" s="594" t="str">
        <f t="shared" si="0"/>
        <v/>
      </c>
      <c r="AN43" s="594"/>
      <c r="AO43" s="595"/>
      <c r="AP43" s="595"/>
      <c r="AQ43" s="595"/>
      <c r="AR43" s="595"/>
      <c r="AS43" s="595"/>
      <c r="AT43" s="595"/>
      <c r="AU43" s="595"/>
      <c r="AV43" s="595"/>
      <c r="AW43" s="595"/>
      <c r="AX43" s="595"/>
      <c r="AY43" s="595"/>
      <c r="AZ43" s="595"/>
      <c r="BA43" s="595"/>
      <c r="BB43" s="595"/>
      <c r="BC43" s="595"/>
      <c r="BD43" s="192"/>
      <c r="BE43" s="594" t="str">
        <f t="shared" si="1"/>
        <v/>
      </c>
      <c r="BF43" s="594"/>
      <c r="BG43" s="595"/>
      <c r="BH43" s="595"/>
      <c r="BI43" s="595"/>
      <c r="BJ43" s="595"/>
      <c r="BK43" s="595"/>
      <c r="BL43" s="595"/>
      <c r="BM43" s="595"/>
      <c r="BN43" s="595"/>
      <c r="BO43" s="595"/>
      <c r="BP43" s="595"/>
      <c r="BQ43" s="595"/>
      <c r="BR43" s="595"/>
      <c r="BS43" s="595"/>
      <c r="BT43" s="595"/>
      <c r="BU43" s="595"/>
      <c r="BV43" s="192"/>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2"/>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89"/>
      <c r="DG43" s="596" t="str">
        <f>IF('各会計、関係団体の財政状況及び健全化判断比率'!BR16="","",'各会計、関係団体の財政状況及び健全化判断比率'!BR16)</f>
        <v/>
      </c>
      <c r="DH43" s="596"/>
      <c r="DI43" s="196"/>
      <c r="DJ43" s="164"/>
      <c r="DK43" s="164"/>
      <c r="DL43" s="164"/>
      <c r="DM43" s="164"/>
      <c r="DN43" s="164"/>
      <c r="DO43" s="164"/>
    </row>
    <row r="44" spans="1:119" ht="13.5" customHeight="1" thickBot="1">
      <c r="A44" s="164"/>
      <c r="B44" s="197"/>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198"/>
      <c r="DA44" s="198"/>
      <c r="DB44" s="198"/>
      <c r="DC44" s="198"/>
      <c r="DD44" s="198"/>
      <c r="DE44" s="198"/>
      <c r="DF44" s="198"/>
      <c r="DG44" s="198"/>
      <c r="DH44" s="198"/>
      <c r="DI44" s="199"/>
      <c r="DJ44" s="164"/>
      <c r="DK44" s="164"/>
      <c r="DL44" s="164"/>
      <c r="DM44" s="164"/>
      <c r="DN44" s="164"/>
      <c r="DO44" s="164"/>
    </row>
    <row r="45" spans="1:119">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c r="CD45" s="164"/>
      <c r="CE45" s="164"/>
      <c r="CF45" s="164"/>
      <c r="CG45" s="164"/>
      <c r="CH45" s="164"/>
      <c r="CI45" s="164"/>
      <c r="CJ45" s="164"/>
      <c r="CK45" s="164"/>
      <c r="CL45" s="164"/>
      <c r="CM45" s="164"/>
      <c r="CN45" s="164"/>
      <c r="CO45" s="164"/>
      <c r="CP45" s="164"/>
      <c r="CQ45" s="164"/>
      <c r="CR45" s="164"/>
      <c r="CS45" s="164"/>
      <c r="CT45" s="164"/>
      <c r="CU45" s="164"/>
      <c r="CV45" s="164"/>
      <c r="CW45" s="164"/>
      <c r="CX45" s="164"/>
      <c r="CY45" s="164"/>
      <c r="CZ45" s="164"/>
      <c r="DA45" s="164"/>
      <c r="DB45" s="164"/>
      <c r="DC45" s="164"/>
      <c r="DD45" s="164"/>
      <c r="DE45" s="164"/>
      <c r="DF45" s="164"/>
      <c r="DG45" s="164"/>
      <c r="DH45" s="164"/>
      <c r="DI45" s="164"/>
      <c r="DJ45" s="164"/>
      <c r="DK45" s="164"/>
      <c r="DL45" s="164"/>
      <c r="DM45" s="164"/>
      <c r="DN45" s="164"/>
      <c r="DO45" s="164"/>
    </row>
    <row r="46" spans="1:119">
      <c r="B46" s="164" t="s">
        <v>204</v>
      </c>
      <c r="C46" s="164"/>
      <c r="D46" s="164"/>
      <c r="E46" s="164" t="s">
        <v>205</v>
      </c>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c r="CN46" s="164"/>
      <c r="CO46" s="164"/>
      <c r="CP46" s="164"/>
      <c r="CQ46" s="164"/>
      <c r="CR46" s="164"/>
      <c r="CS46" s="164"/>
      <c r="CT46" s="164"/>
      <c r="CU46" s="164"/>
      <c r="CV46" s="164"/>
      <c r="CW46" s="164"/>
      <c r="CX46" s="164"/>
      <c r="CY46" s="164"/>
      <c r="CZ46" s="164"/>
      <c r="DA46" s="164"/>
      <c r="DB46" s="164"/>
      <c r="DC46" s="164"/>
      <c r="DD46" s="164"/>
      <c r="DE46" s="164"/>
      <c r="DF46" s="164"/>
      <c r="DG46" s="164"/>
      <c r="DH46" s="164"/>
      <c r="DI46" s="164"/>
    </row>
    <row r="47" spans="1:119">
      <c r="B47" s="164"/>
      <c r="C47" s="164"/>
      <c r="D47" s="164"/>
      <c r="E47" s="164" t="s">
        <v>206</v>
      </c>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c r="CD47" s="164"/>
      <c r="CE47" s="164"/>
      <c r="CF47" s="164"/>
      <c r="CG47" s="164"/>
      <c r="CH47" s="164"/>
      <c r="CI47" s="164"/>
      <c r="CJ47" s="164"/>
      <c r="CK47" s="164"/>
      <c r="CL47" s="164"/>
      <c r="CM47" s="164"/>
      <c r="CN47" s="164"/>
      <c r="CO47" s="164"/>
      <c r="CP47" s="164"/>
      <c r="CQ47" s="164"/>
      <c r="CR47" s="164"/>
      <c r="CS47" s="164"/>
      <c r="CT47" s="164"/>
      <c r="CU47" s="164"/>
      <c r="CV47" s="164"/>
      <c r="CW47" s="164"/>
      <c r="CX47" s="164"/>
      <c r="CY47" s="164"/>
      <c r="CZ47" s="164"/>
      <c r="DA47" s="164"/>
      <c r="DB47" s="164"/>
      <c r="DC47" s="164"/>
      <c r="DD47" s="164"/>
      <c r="DE47" s="164"/>
      <c r="DF47" s="164"/>
      <c r="DG47" s="164"/>
      <c r="DH47" s="164"/>
      <c r="DI47" s="164"/>
    </row>
    <row r="48" spans="1:119">
      <c r="B48" s="164"/>
      <c r="C48" s="164"/>
      <c r="D48" s="164"/>
      <c r="E48" s="164" t="s">
        <v>207</v>
      </c>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c r="CN48" s="164"/>
      <c r="CO48" s="164"/>
      <c r="CP48" s="164"/>
      <c r="CQ48" s="164"/>
      <c r="CR48" s="164"/>
      <c r="CS48" s="164"/>
      <c r="CT48" s="164"/>
      <c r="CU48" s="164"/>
      <c r="CV48" s="164"/>
      <c r="CW48" s="164"/>
      <c r="CX48" s="164"/>
      <c r="CY48" s="164"/>
      <c r="CZ48" s="164"/>
      <c r="DA48" s="164"/>
      <c r="DB48" s="164"/>
      <c r="DC48" s="164"/>
      <c r="DD48" s="164"/>
      <c r="DE48" s="164"/>
      <c r="DF48" s="164"/>
      <c r="DG48" s="164"/>
      <c r="DH48" s="164"/>
      <c r="DI48" s="164"/>
    </row>
    <row r="49" spans="5:5">
      <c r="E49" s="200" t="s">
        <v>208</v>
      </c>
    </row>
    <row r="50" spans="5:5">
      <c r="E50" s="166" t="s">
        <v>209</v>
      </c>
    </row>
    <row r="51" spans="5:5">
      <c r="E51" s="166" t="s">
        <v>210</v>
      </c>
    </row>
    <row r="52" spans="5:5">
      <c r="E52" s="166" t="s">
        <v>211</v>
      </c>
    </row>
    <row r="53" spans="5:5">
      <c r="E53" s="166" t="s">
        <v>212</v>
      </c>
    </row>
    <row r="54" spans="5:5"/>
    <row r="55" spans="5:5"/>
    <row r="56" spans="5:5"/>
    <row r="57" spans="5:5" hidden="1"/>
    <row r="58" spans="5:5" hidden="1"/>
    <row r="59" spans="5:5" hidden="1"/>
  </sheetData>
  <sheetProtection algorithmName="SHA-512" hashValue="E5aVW1nBKt2L8pSs6vci56cT30Z/nHld/Iq7K6AxQ5QEKSswttSzLEPJwi9j3pgTyxZRTq0CbmTUv2slqsmlWA==" saltValue="43YWcTpFe3zY8g7F3wPr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190" t="s">
        <v>574</v>
      </c>
      <c r="D34" s="1190"/>
      <c r="E34" s="1191"/>
      <c r="F34" s="32">
        <v>4.47</v>
      </c>
      <c r="G34" s="33">
        <v>5.47</v>
      </c>
      <c r="H34" s="33">
        <v>6.37</v>
      </c>
      <c r="I34" s="33">
        <v>7.49</v>
      </c>
      <c r="J34" s="34">
        <v>7.79</v>
      </c>
      <c r="K34" s="22"/>
      <c r="L34" s="22"/>
      <c r="M34" s="22"/>
      <c r="N34" s="22"/>
      <c r="O34" s="22"/>
      <c r="P34" s="22"/>
    </row>
    <row r="35" spans="1:16" ht="39" customHeight="1">
      <c r="A35" s="22"/>
      <c r="B35" s="35"/>
      <c r="C35" s="1184" t="s">
        <v>575</v>
      </c>
      <c r="D35" s="1185"/>
      <c r="E35" s="1186"/>
      <c r="F35" s="36">
        <v>5.48</v>
      </c>
      <c r="G35" s="37">
        <v>5.44</v>
      </c>
      <c r="H35" s="37">
        <v>5.58</v>
      </c>
      <c r="I35" s="37">
        <v>6.07</v>
      </c>
      <c r="J35" s="38">
        <v>5.55</v>
      </c>
      <c r="K35" s="22"/>
      <c r="L35" s="22"/>
      <c r="M35" s="22"/>
      <c r="N35" s="22"/>
      <c r="O35" s="22"/>
      <c r="P35" s="22"/>
    </row>
    <row r="36" spans="1:16" ht="39" customHeight="1">
      <c r="A36" s="22"/>
      <c r="B36" s="35"/>
      <c r="C36" s="1184" t="s">
        <v>576</v>
      </c>
      <c r="D36" s="1185"/>
      <c r="E36" s="1186"/>
      <c r="F36" s="36">
        <v>1.67</v>
      </c>
      <c r="G36" s="37">
        <v>0.85</v>
      </c>
      <c r="H36" s="37">
        <v>3.59</v>
      </c>
      <c r="I36" s="37">
        <v>2.86</v>
      </c>
      <c r="J36" s="38">
        <v>2.91</v>
      </c>
      <c r="K36" s="22"/>
      <c r="L36" s="22"/>
      <c r="M36" s="22"/>
      <c r="N36" s="22"/>
      <c r="O36" s="22"/>
      <c r="P36" s="22"/>
    </row>
    <row r="37" spans="1:16" ht="39" customHeight="1">
      <c r="A37" s="22"/>
      <c r="B37" s="35"/>
      <c r="C37" s="1184" t="s">
        <v>577</v>
      </c>
      <c r="D37" s="1185"/>
      <c r="E37" s="1186"/>
      <c r="F37" s="36">
        <v>1.2</v>
      </c>
      <c r="G37" s="37">
        <v>1.1100000000000001</v>
      </c>
      <c r="H37" s="37">
        <v>1.03</v>
      </c>
      <c r="I37" s="37">
        <v>0.95</v>
      </c>
      <c r="J37" s="38">
        <v>0.92</v>
      </c>
      <c r="K37" s="22"/>
      <c r="L37" s="22"/>
      <c r="M37" s="22"/>
      <c r="N37" s="22"/>
      <c r="O37" s="22"/>
      <c r="P37" s="22"/>
    </row>
    <row r="38" spans="1:16" ht="39" customHeight="1">
      <c r="A38" s="22"/>
      <c r="B38" s="35"/>
      <c r="C38" s="1184" t="s">
        <v>578</v>
      </c>
      <c r="D38" s="1185"/>
      <c r="E38" s="1186"/>
      <c r="F38" s="36">
        <v>0.99</v>
      </c>
      <c r="G38" s="37">
        <v>0.93</v>
      </c>
      <c r="H38" s="37">
        <v>0.85</v>
      </c>
      <c r="I38" s="37">
        <v>0.8</v>
      </c>
      <c r="J38" s="38">
        <v>0.64</v>
      </c>
      <c r="K38" s="22"/>
      <c r="L38" s="22"/>
      <c r="M38" s="22"/>
      <c r="N38" s="22"/>
      <c r="O38" s="22"/>
      <c r="P38" s="22"/>
    </row>
    <row r="39" spans="1:16" ht="39" customHeight="1">
      <c r="A39" s="22"/>
      <c r="B39" s="35"/>
      <c r="C39" s="1184" t="s">
        <v>579</v>
      </c>
      <c r="D39" s="1185"/>
      <c r="E39" s="1186"/>
      <c r="F39" s="36">
        <v>0.47</v>
      </c>
      <c r="G39" s="37">
        <v>0.5</v>
      </c>
      <c r="H39" s="37">
        <v>0.41</v>
      </c>
      <c r="I39" s="37">
        <v>0.4</v>
      </c>
      <c r="J39" s="38">
        <v>0.41</v>
      </c>
      <c r="K39" s="22"/>
      <c r="L39" s="22"/>
      <c r="M39" s="22"/>
      <c r="N39" s="22"/>
      <c r="O39" s="22"/>
      <c r="P39" s="22"/>
    </row>
    <row r="40" spans="1:16" ht="39" customHeight="1">
      <c r="A40" s="22"/>
      <c r="B40" s="35"/>
      <c r="C40" s="1184" t="s">
        <v>580</v>
      </c>
      <c r="D40" s="1185"/>
      <c r="E40" s="1186"/>
      <c r="F40" s="36">
        <v>0.51</v>
      </c>
      <c r="G40" s="37">
        <v>0.18</v>
      </c>
      <c r="H40" s="37">
        <v>0.02</v>
      </c>
      <c r="I40" s="37">
        <v>0</v>
      </c>
      <c r="J40" s="38">
        <v>0.04</v>
      </c>
      <c r="K40" s="22"/>
      <c r="L40" s="22"/>
      <c r="M40" s="22"/>
      <c r="N40" s="22"/>
      <c r="O40" s="22"/>
      <c r="P40" s="22"/>
    </row>
    <row r="41" spans="1:16" ht="39" customHeight="1">
      <c r="A41" s="22"/>
      <c r="B41" s="35"/>
      <c r="C41" s="1184" t="s">
        <v>581</v>
      </c>
      <c r="D41" s="1185"/>
      <c r="E41" s="1186"/>
      <c r="F41" s="36">
        <v>0</v>
      </c>
      <c r="G41" s="37">
        <v>0</v>
      </c>
      <c r="H41" s="37">
        <v>0.01</v>
      </c>
      <c r="I41" s="37">
        <v>0.01</v>
      </c>
      <c r="J41" s="38">
        <v>0.01</v>
      </c>
      <c r="K41" s="22"/>
      <c r="L41" s="22"/>
      <c r="M41" s="22"/>
      <c r="N41" s="22"/>
      <c r="O41" s="22"/>
      <c r="P41" s="22"/>
    </row>
    <row r="42" spans="1:16" ht="39" customHeight="1">
      <c r="A42" s="22"/>
      <c r="B42" s="39"/>
      <c r="C42" s="1184" t="s">
        <v>582</v>
      </c>
      <c r="D42" s="1185"/>
      <c r="E42" s="1186"/>
      <c r="F42" s="36" t="s">
        <v>527</v>
      </c>
      <c r="G42" s="37" t="s">
        <v>527</v>
      </c>
      <c r="H42" s="37" t="s">
        <v>527</v>
      </c>
      <c r="I42" s="37" t="s">
        <v>527</v>
      </c>
      <c r="J42" s="38" t="s">
        <v>527</v>
      </c>
      <c r="K42" s="22"/>
      <c r="L42" s="22"/>
      <c r="M42" s="22"/>
      <c r="N42" s="22"/>
      <c r="O42" s="22"/>
      <c r="P42" s="22"/>
    </row>
    <row r="43" spans="1:16" ht="39" customHeight="1" thickBot="1">
      <c r="A43" s="22"/>
      <c r="B43" s="40"/>
      <c r="C43" s="1187" t="s">
        <v>583</v>
      </c>
      <c r="D43" s="1188"/>
      <c r="E43" s="1189"/>
      <c r="F43" s="41">
        <v>0</v>
      </c>
      <c r="G43" s="42">
        <v>0</v>
      </c>
      <c r="H43" s="42">
        <v>0.46</v>
      </c>
      <c r="I43" s="42">
        <v>0.09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CVRNup3wC/3hVPnQltH14Rh5wRQv0jCDu44s68TdYMavUJttV9JZm2Qtu1oMXf+VXPmdbDrDQAeGOjM9fOnSQ==" saltValue="hH/WP/JpEo6qqlMRr01E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200" t="s">
        <v>11</v>
      </c>
      <c r="C45" s="1201"/>
      <c r="D45" s="58"/>
      <c r="E45" s="1206" t="s">
        <v>12</v>
      </c>
      <c r="F45" s="1206"/>
      <c r="G45" s="1206"/>
      <c r="H45" s="1206"/>
      <c r="I45" s="1206"/>
      <c r="J45" s="1207"/>
      <c r="K45" s="59">
        <v>2821</v>
      </c>
      <c r="L45" s="60">
        <v>3040</v>
      </c>
      <c r="M45" s="60">
        <v>3096</v>
      </c>
      <c r="N45" s="60">
        <v>3132</v>
      </c>
      <c r="O45" s="61">
        <v>3103</v>
      </c>
      <c r="P45" s="48"/>
      <c r="Q45" s="48"/>
      <c r="R45" s="48"/>
      <c r="S45" s="48"/>
      <c r="T45" s="48"/>
      <c r="U45" s="48"/>
    </row>
    <row r="46" spans="1:21" ht="30.75" customHeight="1">
      <c r="A46" s="48"/>
      <c r="B46" s="1202"/>
      <c r="C46" s="1203"/>
      <c r="D46" s="62"/>
      <c r="E46" s="1194" t="s">
        <v>13</v>
      </c>
      <c r="F46" s="1194"/>
      <c r="G46" s="1194"/>
      <c r="H46" s="1194"/>
      <c r="I46" s="1194"/>
      <c r="J46" s="1195"/>
      <c r="K46" s="63" t="s">
        <v>527</v>
      </c>
      <c r="L46" s="64" t="s">
        <v>527</v>
      </c>
      <c r="M46" s="64" t="s">
        <v>527</v>
      </c>
      <c r="N46" s="64" t="s">
        <v>527</v>
      </c>
      <c r="O46" s="65" t="s">
        <v>527</v>
      </c>
      <c r="P46" s="48"/>
      <c r="Q46" s="48"/>
      <c r="R46" s="48"/>
      <c r="S46" s="48"/>
      <c r="T46" s="48"/>
      <c r="U46" s="48"/>
    </row>
    <row r="47" spans="1:21" ht="30.75" customHeight="1">
      <c r="A47" s="48"/>
      <c r="B47" s="1202"/>
      <c r="C47" s="1203"/>
      <c r="D47" s="62"/>
      <c r="E47" s="1194" t="s">
        <v>14</v>
      </c>
      <c r="F47" s="1194"/>
      <c r="G47" s="1194"/>
      <c r="H47" s="1194"/>
      <c r="I47" s="1194"/>
      <c r="J47" s="1195"/>
      <c r="K47" s="63" t="s">
        <v>527</v>
      </c>
      <c r="L47" s="64" t="s">
        <v>527</v>
      </c>
      <c r="M47" s="64" t="s">
        <v>527</v>
      </c>
      <c r="N47" s="64" t="s">
        <v>527</v>
      </c>
      <c r="O47" s="65" t="s">
        <v>527</v>
      </c>
      <c r="P47" s="48"/>
      <c r="Q47" s="48"/>
      <c r="R47" s="48"/>
      <c r="S47" s="48"/>
      <c r="T47" s="48"/>
      <c r="U47" s="48"/>
    </row>
    <row r="48" spans="1:21" ht="30.75" customHeight="1">
      <c r="A48" s="48"/>
      <c r="B48" s="1202"/>
      <c r="C48" s="1203"/>
      <c r="D48" s="62"/>
      <c r="E48" s="1194" t="s">
        <v>15</v>
      </c>
      <c r="F48" s="1194"/>
      <c r="G48" s="1194"/>
      <c r="H48" s="1194"/>
      <c r="I48" s="1194"/>
      <c r="J48" s="1195"/>
      <c r="K48" s="63">
        <v>303</v>
      </c>
      <c r="L48" s="64">
        <v>311</v>
      </c>
      <c r="M48" s="64">
        <v>358</v>
      </c>
      <c r="N48" s="64">
        <v>328</v>
      </c>
      <c r="O48" s="65">
        <v>323</v>
      </c>
      <c r="P48" s="48"/>
      <c r="Q48" s="48"/>
      <c r="R48" s="48"/>
      <c r="S48" s="48"/>
      <c r="T48" s="48"/>
      <c r="U48" s="48"/>
    </row>
    <row r="49" spans="1:21" ht="30.75" customHeight="1">
      <c r="A49" s="48"/>
      <c r="B49" s="1202"/>
      <c r="C49" s="1203"/>
      <c r="D49" s="62"/>
      <c r="E49" s="1194" t="s">
        <v>16</v>
      </c>
      <c r="F49" s="1194"/>
      <c r="G49" s="1194"/>
      <c r="H49" s="1194"/>
      <c r="I49" s="1194"/>
      <c r="J49" s="1195"/>
      <c r="K49" s="63">
        <v>408</v>
      </c>
      <c r="L49" s="64">
        <v>408</v>
      </c>
      <c r="M49" s="64">
        <v>408</v>
      </c>
      <c r="N49" s="64">
        <v>408</v>
      </c>
      <c r="O49" s="65">
        <v>408</v>
      </c>
      <c r="P49" s="48"/>
      <c r="Q49" s="48"/>
      <c r="R49" s="48"/>
      <c r="S49" s="48"/>
      <c r="T49" s="48"/>
      <c r="U49" s="48"/>
    </row>
    <row r="50" spans="1:21" ht="30.75" customHeight="1">
      <c r="A50" s="48"/>
      <c r="B50" s="1202"/>
      <c r="C50" s="1203"/>
      <c r="D50" s="62"/>
      <c r="E50" s="1194" t="s">
        <v>17</v>
      </c>
      <c r="F50" s="1194"/>
      <c r="G50" s="1194"/>
      <c r="H50" s="1194"/>
      <c r="I50" s="1194"/>
      <c r="J50" s="1195"/>
      <c r="K50" s="63">
        <v>76</v>
      </c>
      <c r="L50" s="64">
        <v>75</v>
      </c>
      <c r="M50" s="64">
        <v>79</v>
      </c>
      <c r="N50" s="64">
        <v>2</v>
      </c>
      <c r="O50" s="65">
        <v>2</v>
      </c>
      <c r="P50" s="48"/>
      <c r="Q50" s="48"/>
      <c r="R50" s="48"/>
      <c r="S50" s="48"/>
      <c r="T50" s="48"/>
      <c r="U50" s="48"/>
    </row>
    <row r="51" spans="1:21" ht="30.75" customHeight="1">
      <c r="A51" s="48"/>
      <c r="B51" s="1204"/>
      <c r="C51" s="1205"/>
      <c r="D51" s="66"/>
      <c r="E51" s="1194" t="s">
        <v>18</v>
      </c>
      <c r="F51" s="1194"/>
      <c r="G51" s="1194"/>
      <c r="H51" s="1194"/>
      <c r="I51" s="1194"/>
      <c r="J51" s="1195"/>
      <c r="K51" s="63">
        <v>1</v>
      </c>
      <c r="L51" s="64">
        <v>1</v>
      </c>
      <c r="M51" s="64">
        <v>1</v>
      </c>
      <c r="N51" s="64">
        <v>0</v>
      </c>
      <c r="O51" s="65">
        <v>1</v>
      </c>
      <c r="P51" s="48"/>
      <c r="Q51" s="48"/>
      <c r="R51" s="48"/>
      <c r="S51" s="48"/>
      <c r="T51" s="48"/>
      <c r="U51" s="48"/>
    </row>
    <row r="52" spans="1:21" ht="30.75" customHeight="1">
      <c r="A52" s="48"/>
      <c r="B52" s="1192" t="s">
        <v>19</v>
      </c>
      <c r="C52" s="1193"/>
      <c r="D52" s="66"/>
      <c r="E52" s="1194" t="s">
        <v>20</v>
      </c>
      <c r="F52" s="1194"/>
      <c r="G52" s="1194"/>
      <c r="H52" s="1194"/>
      <c r="I52" s="1194"/>
      <c r="J52" s="1195"/>
      <c r="K52" s="63">
        <v>2767</v>
      </c>
      <c r="L52" s="64">
        <v>3031</v>
      </c>
      <c r="M52" s="64">
        <v>3163</v>
      </c>
      <c r="N52" s="64">
        <v>3244</v>
      </c>
      <c r="O52" s="65">
        <v>3253</v>
      </c>
      <c r="P52" s="48"/>
      <c r="Q52" s="48"/>
      <c r="R52" s="48"/>
      <c r="S52" s="48"/>
      <c r="T52" s="48"/>
      <c r="U52" s="48"/>
    </row>
    <row r="53" spans="1:21" ht="30.75" customHeight="1" thickBot="1">
      <c r="A53" s="48"/>
      <c r="B53" s="1196" t="s">
        <v>21</v>
      </c>
      <c r="C53" s="1197"/>
      <c r="D53" s="67"/>
      <c r="E53" s="1198" t="s">
        <v>22</v>
      </c>
      <c r="F53" s="1198"/>
      <c r="G53" s="1198"/>
      <c r="H53" s="1198"/>
      <c r="I53" s="1198"/>
      <c r="J53" s="1199"/>
      <c r="K53" s="68">
        <v>842</v>
      </c>
      <c r="L53" s="69">
        <v>804</v>
      </c>
      <c r="M53" s="69">
        <v>779</v>
      </c>
      <c r="N53" s="69">
        <v>626</v>
      </c>
      <c r="O53" s="70">
        <v>584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0n10t660QAAZVlQA6QZ/UUoXvTvwuDMJEj4a2RyNooKRh4gUOMXCObRT6kpOfeAcMvHvziNrQhlDHYmrL07NaQ==" saltValue="GAoFDe1PYsgINP2g4RmA0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40" zoomScale="85" zoomScaleNormal="85" zoomScaleSheetLayoutView="100" workbookViewId="0">
      <selection activeCell="M54" sqref="M5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569</v>
      </c>
      <c r="J40" s="79" t="s">
        <v>570</v>
      </c>
      <c r="K40" s="79" t="s">
        <v>571</v>
      </c>
      <c r="L40" s="79" t="s">
        <v>572</v>
      </c>
      <c r="M40" s="80" t="s">
        <v>573</v>
      </c>
    </row>
    <row r="41" spans="2:13" ht="27.75" customHeight="1">
      <c r="B41" s="1208" t="s">
        <v>24</v>
      </c>
      <c r="C41" s="1209"/>
      <c r="D41" s="81"/>
      <c r="E41" s="1214" t="s">
        <v>25</v>
      </c>
      <c r="F41" s="1214"/>
      <c r="G41" s="1214"/>
      <c r="H41" s="1215"/>
      <c r="I41" s="82">
        <v>27856</v>
      </c>
      <c r="J41" s="83">
        <v>29027</v>
      </c>
      <c r="K41" s="83">
        <v>28720</v>
      </c>
      <c r="L41" s="83">
        <v>28336</v>
      </c>
      <c r="M41" s="84">
        <v>28016</v>
      </c>
    </row>
    <row r="42" spans="2:13" ht="27.75" customHeight="1">
      <c r="B42" s="1210"/>
      <c r="C42" s="1211"/>
      <c r="D42" s="85"/>
      <c r="E42" s="1216" t="s">
        <v>26</v>
      </c>
      <c r="F42" s="1216"/>
      <c r="G42" s="1216"/>
      <c r="H42" s="1217"/>
      <c r="I42" s="86">
        <v>372</v>
      </c>
      <c r="J42" s="87">
        <v>310</v>
      </c>
      <c r="K42" s="87" t="s">
        <v>527</v>
      </c>
      <c r="L42" s="87" t="s">
        <v>527</v>
      </c>
      <c r="M42" s="88" t="s">
        <v>527</v>
      </c>
    </row>
    <row r="43" spans="2:13" ht="27.75" customHeight="1">
      <c r="B43" s="1210"/>
      <c r="C43" s="1211"/>
      <c r="D43" s="85"/>
      <c r="E43" s="1216" t="s">
        <v>27</v>
      </c>
      <c r="F43" s="1216"/>
      <c r="G43" s="1216"/>
      <c r="H43" s="1217"/>
      <c r="I43" s="86">
        <v>3942</v>
      </c>
      <c r="J43" s="87">
        <v>3786</v>
      </c>
      <c r="K43" s="87">
        <v>3692</v>
      </c>
      <c r="L43" s="87">
        <v>3598</v>
      </c>
      <c r="M43" s="88">
        <v>3445</v>
      </c>
    </row>
    <row r="44" spans="2:13" ht="27.75" customHeight="1">
      <c r="B44" s="1210"/>
      <c r="C44" s="1211"/>
      <c r="D44" s="85"/>
      <c r="E44" s="1216" t="s">
        <v>28</v>
      </c>
      <c r="F44" s="1216"/>
      <c r="G44" s="1216"/>
      <c r="H44" s="1217"/>
      <c r="I44" s="86">
        <v>1924</v>
      </c>
      <c r="J44" s="87">
        <v>1539</v>
      </c>
      <c r="K44" s="87">
        <v>1149</v>
      </c>
      <c r="L44" s="87">
        <v>754</v>
      </c>
      <c r="M44" s="88">
        <v>589</v>
      </c>
    </row>
    <row r="45" spans="2:13" ht="27.75" customHeight="1">
      <c r="B45" s="1210"/>
      <c r="C45" s="1211"/>
      <c r="D45" s="85"/>
      <c r="E45" s="1216" t="s">
        <v>29</v>
      </c>
      <c r="F45" s="1216"/>
      <c r="G45" s="1216"/>
      <c r="H45" s="1217"/>
      <c r="I45" s="86">
        <v>3970</v>
      </c>
      <c r="J45" s="87">
        <v>3728</v>
      </c>
      <c r="K45" s="87">
        <v>3487</v>
      </c>
      <c r="L45" s="87">
        <v>3462</v>
      </c>
      <c r="M45" s="88">
        <v>3481</v>
      </c>
    </row>
    <row r="46" spans="2:13" ht="27.75" customHeight="1">
      <c r="B46" s="1210"/>
      <c r="C46" s="1211"/>
      <c r="D46" s="89"/>
      <c r="E46" s="1216" t="s">
        <v>30</v>
      </c>
      <c r="F46" s="1216"/>
      <c r="G46" s="1216"/>
      <c r="H46" s="1217"/>
      <c r="I46" s="86">
        <v>21</v>
      </c>
      <c r="J46" s="87">
        <v>20</v>
      </c>
      <c r="K46" s="87">
        <v>18</v>
      </c>
      <c r="L46" s="87">
        <v>17</v>
      </c>
      <c r="M46" s="88">
        <v>16</v>
      </c>
    </row>
    <row r="47" spans="2:13" ht="27.75" customHeight="1">
      <c r="B47" s="1210"/>
      <c r="C47" s="1211"/>
      <c r="D47" s="90"/>
      <c r="E47" s="1218" t="s">
        <v>31</v>
      </c>
      <c r="F47" s="1219"/>
      <c r="G47" s="1219"/>
      <c r="H47" s="1220"/>
      <c r="I47" s="86" t="s">
        <v>527</v>
      </c>
      <c r="J47" s="87" t="s">
        <v>527</v>
      </c>
      <c r="K47" s="87" t="s">
        <v>527</v>
      </c>
      <c r="L47" s="87" t="s">
        <v>527</v>
      </c>
      <c r="M47" s="88" t="s">
        <v>527</v>
      </c>
    </row>
    <row r="48" spans="2:13" ht="27.75" customHeight="1">
      <c r="B48" s="1210"/>
      <c r="C48" s="1211"/>
      <c r="D48" s="85"/>
      <c r="E48" s="1216" t="s">
        <v>32</v>
      </c>
      <c r="F48" s="1216"/>
      <c r="G48" s="1216"/>
      <c r="H48" s="1217"/>
      <c r="I48" s="86" t="s">
        <v>527</v>
      </c>
      <c r="J48" s="87" t="s">
        <v>527</v>
      </c>
      <c r="K48" s="87" t="s">
        <v>527</v>
      </c>
      <c r="L48" s="87" t="s">
        <v>527</v>
      </c>
      <c r="M48" s="88" t="s">
        <v>527</v>
      </c>
    </row>
    <row r="49" spans="2:13" ht="27.75" customHeight="1">
      <c r="B49" s="1212"/>
      <c r="C49" s="1213"/>
      <c r="D49" s="85"/>
      <c r="E49" s="1216" t="s">
        <v>33</v>
      </c>
      <c r="F49" s="1216"/>
      <c r="G49" s="1216"/>
      <c r="H49" s="1217"/>
      <c r="I49" s="86" t="s">
        <v>527</v>
      </c>
      <c r="J49" s="87" t="s">
        <v>527</v>
      </c>
      <c r="K49" s="87" t="s">
        <v>527</v>
      </c>
      <c r="L49" s="87" t="s">
        <v>527</v>
      </c>
      <c r="M49" s="88" t="s">
        <v>527</v>
      </c>
    </row>
    <row r="50" spans="2:13" ht="27.75" customHeight="1">
      <c r="B50" s="1221" t="s">
        <v>34</v>
      </c>
      <c r="C50" s="1222"/>
      <c r="D50" s="91"/>
      <c r="E50" s="1216" t="s">
        <v>35</v>
      </c>
      <c r="F50" s="1216"/>
      <c r="G50" s="1216"/>
      <c r="H50" s="1217"/>
      <c r="I50" s="86">
        <v>8915</v>
      </c>
      <c r="J50" s="87">
        <v>10621</v>
      </c>
      <c r="K50" s="87">
        <v>12289</v>
      </c>
      <c r="L50" s="87">
        <v>13142</v>
      </c>
      <c r="M50" s="88">
        <v>13574</v>
      </c>
    </row>
    <row r="51" spans="2:13" ht="27.75" customHeight="1">
      <c r="B51" s="1210"/>
      <c r="C51" s="1211"/>
      <c r="D51" s="85"/>
      <c r="E51" s="1216" t="s">
        <v>36</v>
      </c>
      <c r="F51" s="1216"/>
      <c r="G51" s="1216"/>
      <c r="H51" s="1217"/>
      <c r="I51" s="86">
        <v>1138</v>
      </c>
      <c r="J51" s="87">
        <v>1066</v>
      </c>
      <c r="K51" s="87">
        <v>927</v>
      </c>
      <c r="L51" s="87">
        <v>833</v>
      </c>
      <c r="M51" s="88">
        <v>731</v>
      </c>
    </row>
    <row r="52" spans="2:13" ht="27.75" customHeight="1">
      <c r="B52" s="1212"/>
      <c r="C52" s="1213"/>
      <c r="D52" s="85"/>
      <c r="E52" s="1216" t="s">
        <v>37</v>
      </c>
      <c r="F52" s="1216"/>
      <c r="G52" s="1216"/>
      <c r="H52" s="1217"/>
      <c r="I52" s="86">
        <v>25464</v>
      </c>
      <c r="J52" s="87">
        <v>25977</v>
      </c>
      <c r="K52" s="87">
        <v>25709</v>
      </c>
      <c r="L52" s="87">
        <v>25346</v>
      </c>
      <c r="M52" s="88">
        <v>25025</v>
      </c>
    </row>
    <row r="53" spans="2:13" ht="27.75" customHeight="1" thickBot="1">
      <c r="B53" s="1223" t="s">
        <v>38</v>
      </c>
      <c r="C53" s="1224"/>
      <c r="D53" s="92"/>
      <c r="E53" s="1225" t="s">
        <v>39</v>
      </c>
      <c r="F53" s="1225"/>
      <c r="G53" s="1225"/>
      <c r="H53" s="1226"/>
      <c r="I53" s="93">
        <v>2568</v>
      </c>
      <c r="J53" s="94">
        <v>744</v>
      </c>
      <c r="K53" s="94">
        <v>-1859</v>
      </c>
      <c r="L53" s="94">
        <v>-3155</v>
      </c>
      <c r="M53" s="364">
        <v>-3782</v>
      </c>
    </row>
    <row r="54" spans="2:13" ht="27.75" customHeight="1">
      <c r="B54" s="95" t="s">
        <v>40</v>
      </c>
      <c r="C54" s="96"/>
      <c r="D54" s="96"/>
      <c r="E54" s="97"/>
      <c r="F54" s="97"/>
      <c r="G54" s="97"/>
      <c r="H54" s="97"/>
      <c r="I54" s="98"/>
      <c r="J54" s="98"/>
      <c r="K54" s="98"/>
      <c r="L54" s="98"/>
      <c r="M54" s="98"/>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jZW4WO5JsDxTQQWNu3ef0ZdrLTiAHGhSKCTp1LQ2Vdin/O6kScEcSm4tb2RyCd25jxWFuEhEOGYlIDEBbHE7Q==" saltValue="2TDkjMSt+NxO2/itO2z6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34" zoomScale="70" zoomScaleNormal="70" zoomScaleSheetLayoutView="100" workbookViewId="0">
      <selection activeCell="C62" sqref="C62:E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99" t="s">
        <v>41</v>
      </c>
    </row>
    <row r="54" spans="2:8" ht="29.25" customHeight="1" thickBot="1">
      <c r="B54" s="100" t="s">
        <v>1</v>
      </c>
      <c r="C54" s="101"/>
      <c r="D54" s="101"/>
      <c r="E54" s="102" t="s">
        <v>2</v>
      </c>
      <c r="F54" s="103" t="s">
        <v>571</v>
      </c>
      <c r="G54" s="103" t="s">
        <v>572</v>
      </c>
      <c r="H54" s="104" t="s">
        <v>573</v>
      </c>
    </row>
    <row r="55" spans="2:8" ht="52.5" customHeight="1">
      <c r="B55" s="105"/>
      <c r="C55" s="1235" t="s">
        <v>42</v>
      </c>
      <c r="D55" s="1235"/>
      <c r="E55" s="1236"/>
      <c r="F55" s="106">
        <v>2673</v>
      </c>
      <c r="G55" s="106">
        <v>2798</v>
      </c>
      <c r="H55" s="107">
        <v>2804</v>
      </c>
    </row>
    <row r="56" spans="2:8" ht="52.5" customHeight="1">
      <c r="B56" s="108"/>
      <c r="C56" s="1237" t="s">
        <v>43</v>
      </c>
      <c r="D56" s="1237"/>
      <c r="E56" s="1238"/>
      <c r="F56" s="109">
        <v>2472</v>
      </c>
      <c r="G56" s="109">
        <v>2726</v>
      </c>
      <c r="H56" s="110">
        <v>3045</v>
      </c>
    </row>
    <row r="57" spans="2:8" ht="53.25" customHeight="1">
      <c r="B57" s="108"/>
      <c r="C57" s="1239" t="s">
        <v>44</v>
      </c>
      <c r="D57" s="1239"/>
      <c r="E57" s="1240"/>
      <c r="F57" s="111">
        <v>5986</v>
      </c>
      <c r="G57" s="111">
        <v>6667</v>
      </c>
      <c r="H57" s="112">
        <v>6766</v>
      </c>
    </row>
    <row r="58" spans="2:8" ht="45.75" customHeight="1">
      <c r="B58" s="113"/>
      <c r="C58" s="1227" t="s">
        <v>592</v>
      </c>
      <c r="D58" s="1228"/>
      <c r="E58" s="1229"/>
      <c r="F58" s="114">
        <v>3115</v>
      </c>
      <c r="G58" s="114">
        <v>3781</v>
      </c>
      <c r="H58" s="115">
        <v>3889</v>
      </c>
    </row>
    <row r="59" spans="2:8" ht="45.75" customHeight="1">
      <c r="B59" s="113"/>
      <c r="C59" s="1227" t="s">
        <v>593</v>
      </c>
      <c r="D59" s="1228"/>
      <c r="E59" s="1229"/>
      <c r="F59" s="114">
        <v>1600</v>
      </c>
      <c r="G59" s="114">
        <v>1601</v>
      </c>
      <c r="H59" s="115">
        <v>1602</v>
      </c>
    </row>
    <row r="60" spans="2:8" ht="45.75" customHeight="1">
      <c r="B60" s="113"/>
      <c r="C60" s="1227" t="s">
        <v>594</v>
      </c>
      <c r="D60" s="1228"/>
      <c r="E60" s="1229"/>
      <c r="F60" s="114">
        <v>754</v>
      </c>
      <c r="G60" s="114">
        <v>754</v>
      </c>
      <c r="H60" s="115">
        <v>754</v>
      </c>
    </row>
    <row r="61" spans="2:8" ht="45.75" customHeight="1">
      <c r="B61" s="113"/>
      <c r="C61" s="1227" t="s">
        <v>595</v>
      </c>
      <c r="D61" s="1228"/>
      <c r="E61" s="1229"/>
      <c r="F61" s="114">
        <v>320</v>
      </c>
      <c r="G61" s="114">
        <v>311</v>
      </c>
      <c r="H61" s="115">
        <v>304</v>
      </c>
    </row>
    <row r="62" spans="2:8" ht="45.75" customHeight="1" thickBot="1">
      <c r="B62" s="116"/>
      <c r="C62" s="1230" t="s">
        <v>596</v>
      </c>
      <c r="D62" s="1231"/>
      <c r="E62" s="1232"/>
      <c r="F62" s="117">
        <v>44</v>
      </c>
      <c r="G62" s="117">
        <v>80</v>
      </c>
      <c r="H62" s="118">
        <v>86</v>
      </c>
    </row>
    <row r="63" spans="2:8" ht="52.5" customHeight="1" thickBot="1">
      <c r="B63" s="119"/>
      <c r="C63" s="1233" t="s">
        <v>45</v>
      </c>
      <c r="D63" s="1233"/>
      <c r="E63" s="1234"/>
      <c r="F63" s="120">
        <v>11132</v>
      </c>
      <c r="G63" s="120">
        <v>12191</v>
      </c>
      <c r="H63" s="121">
        <v>12615</v>
      </c>
    </row>
    <row r="64" spans="2:8" ht="15" customHeight="1"/>
    <row r="65" ht="0" hidden="1" customHeight="1"/>
    <row r="66" ht="0" hidden="1" customHeight="1"/>
  </sheetData>
  <sheetProtection algorithmName="SHA-512" hashValue="XvBA8tJ+xnZMYW3IoUvuhv6LLx4kkjZVfLFcGjnffXRIXFxjl1vZDUZbqLly4BR/w/9aoNpNyXytV1WUTjMVUA==" saltValue="agSNgwq0MFsgzCvdPIp8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8" customWidth="1"/>
    <col min="2" max="8" width="13.375" style="128" customWidth="1"/>
    <col min="9" max="16384" width="11.125" style="128"/>
  </cols>
  <sheetData>
    <row r="1" spans="1:8">
      <c r="A1" s="122"/>
      <c r="B1" s="123"/>
      <c r="C1" s="124"/>
      <c r="D1" s="125"/>
      <c r="E1" s="126"/>
      <c r="F1" s="126"/>
      <c r="G1" s="126"/>
      <c r="H1" s="127"/>
    </row>
    <row r="2" spans="1:8">
      <c r="A2" s="129"/>
      <c r="B2" s="130"/>
      <c r="C2" s="131"/>
      <c r="D2" s="132" t="s">
        <v>46</v>
      </c>
      <c r="E2" s="133"/>
      <c r="F2" s="134" t="s">
        <v>566</v>
      </c>
      <c r="G2" s="135"/>
      <c r="H2" s="136"/>
    </row>
    <row r="3" spans="1:8">
      <c r="A3" s="132" t="s">
        <v>559</v>
      </c>
      <c r="B3" s="137"/>
      <c r="C3" s="138"/>
      <c r="D3" s="139">
        <v>126154</v>
      </c>
      <c r="E3" s="140"/>
      <c r="F3" s="141">
        <v>90961</v>
      </c>
      <c r="G3" s="142"/>
      <c r="H3" s="143"/>
    </row>
    <row r="4" spans="1:8">
      <c r="A4" s="144"/>
      <c r="B4" s="145"/>
      <c r="C4" s="146"/>
      <c r="D4" s="147">
        <v>47920</v>
      </c>
      <c r="E4" s="148"/>
      <c r="F4" s="149">
        <v>37720</v>
      </c>
      <c r="G4" s="150"/>
      <c r="H4" s="151"/>
    </row>
    <row r="5" spans="1:8">
      <c r="A5" s="132" t="s">
        <v>561</v>
      </c>
      <c r="B5" s="137"/>
      <c r="C5" s="138"/>
      <c r="D5" s="139">
        <v>194985</v>
      </c>
      <c r="E5" s="140"/>
      <c r="F5" s="141">
        <v>106614</v>
      </c>
      <c r="G5" s="142"/>
      <c r="H5" s="143"/>
    </row>
    <row r="6" spans="1:8">
      <c r="A6" s="144"/>
      <c r="B6" s="145"/>
      <c r="C6" s="146"/>
      <c r="D6" s="147">
        <v>76881</v>
      </c>
      <c r="E6" s="148"/>
      <c r="F6" s="149">
        <v>45545</v>
      </c>
      <c r="G6" s="150"/>
      <c r="H6" s="151"/>
    </row>
    <row r="7" spans="1:8">
      <c r="A7" s="132" t="s">
        <v>562</v>
      </c>
      <c r="B7" s="137"/>
      <c r="C7" s="138"/>
      <c r="D7" s="139">
        <v>138725</v>
      </c>
      <c r="E7" s="140"/>
      <c r="F7" s="141">
        <v>85459</v>
      </c>
      <c r="G7" s="142"/>
      <c r="H7" s="143"/>
    </row>
    <row r="8" spans="1:8">
      <c r="A8" s="144"/>
      <c r="B8" s="145"/>
      <c r="C8" s="146"/>
      <c r="D8" s="147">
        <v>49240</v>
      </c>
      <c r="E8" s="148"/>
      <c r="F8" s="149">
        <v>44378</v>
      </c>
      <c r="G8" s="150"/>
      <c r="H8" s="151"/>
    </row>
    <row r="9" spans="1:8">
      <c r="A9" s="132" t="s">
        <v>563</v>
      </c>
      <c r="B9" s="137"/>
      <c r="C9" s="138"/>
      <c r="D9" s="139">
        <v>131456</v>
      </c>
      <c r="E9" s="140"/>
      <c r="F9" s="141">
        <v>83280</v>
      </c>
      <c r="G9" s="142"/>
      <c r="H9" s="143"/>
    </row>
    <row r="10" spans="1:8">
      <c r="A10" s="144"/>
      <c r="B10" s="145"/>
      <c r="C10" s="146"/>
      <c r="D10" s="147">
        <v>72739</v>
      </c>
      <c r="E10" s="148"/>
      <c r="F10" s="149">
        <v>43123</v>
      </c>
      <c r="G10" s="150"/>
      <c r="H10" s="151"/>
    </row>
    <row r="11" spans="1:8">
      <c r="A11" s="132" t="s">
        <v>564</v>
      </c>
      <c r="B11" s="137"/>
      <c r="C11" s="138"/>
      <c r="D11" s="139">
        <v>146697</v>
      </c>
      <c r="E11" s="140"/>
      <c r="F11" s="141">
        <v>88968</v>
      </c>
      <c r="G11" s="142"/>
      <c r="H11" s="143"/>
    </row>
    <row r="12" spans="1:8">
      <c r="A12" s="144"/>
      <c r="B12" s="145"/>
      <c r="C12" s="152"/>
      <c r="D12" s="147">
        <v>80952</v>
      </c>
      <c r="E12" s="148"/>
      <c r="F12" s="149">
        <v>45482</v>
      </c>
      <c r="G12" s="150"/>
      <c r="H12" s="151"/>
    </row>
    <row r="13" spans="1:8">
      <c r="A13" s="132"/>
      <c r="B13" s="137"/>
      <c r="C13" s="153"/>
      <c r="D13" s="154">
        <v>147603</v>
      </c>
      <c r="E13" s="155"/>
      <c r="F13" s="156">
        <v>91056</v>
      </c>
      <c r="G13" s="157"/>
      <c r="H13" s="143"/>
    </row>
    <row r="14" spans="1:8">
      <c r="A14" s="144"/>
      <c r="B14" s="145"/>
      <c r="C14" s="146"/>
      <c r="D14" s="147">
        <v>65546</v>
      </c>
      <c r="E14" s="148"/>
      <c r="F14" s="149">
        <v>43250</v>
      </c>
      <c r="G14" s="150"/>
      <c r="H14" s="151"/>
    </row>
    <row r="17" spans="1:11">
      <c r="A17" s="128" t="s">
        <v>47</v>
      </c>
    </row>
    <row r="18" spans="1:11">
      <c r="A18" s="158"/>
      <c r="B18" s="158" t="str">
        <f>実質収支比率等に係る経年分析!F$46</f>
        <v>H25</v>
      </c>
      <c r="C18" s="158" t="str">
        <f>実質収支比率等に係る経年分析!G$46</f>
        <v>H26</v>
      </c>
      <c r="D18" s="158" t="str">
        <f>実質収支比率等に係る経年分析!H$46</f>
        <v>H27</v>
      </c>
      <c r="E18" s="158" t="str">
        <f>実質収支比率等に係る経年分析!I$46</f>
        <v>H28</v>
      </c>
      <c r="F18" s="158" t="str">
        <f>実質収支比率等に係る経年分析!J$46</f>
        <v>H29</v>
      </c>
    </row>
    <row r="19" spans="1:11">
      <c r="A19" s="158" t="s">
        <v>48</v>
      </c>
      <c r="B19" s="158">
        <f>ROUND(VALUE(SUBSTITUTE(実質収支比率等に係る経年分析!F$48,"▲","-")),2)</f>
        <v>1.68</v>
      </c>
      <c r="C19" s="158">
        <f>ROUND(VALUE(SUBSTITUTE(実質収支比率等に係る経年分析!G$48,"▲","-")),2)</f>
        <v>0.85</v>
      </c>
      <c r="D19" s="158">
        <f>ROUND(VALUE(SUBSTITUTE(実質収支比率等に係る経年分析!H$48,"▲","-")),2)</f>
        <v>3.59</v>
      </c>
      <c r="E19" s="158">
        <f>ROUND(VALUE(SUBSTITUTE(実質収支比率等に係る経年分析!I$48,"▲","-")),2)</f>
        <v>2.86</v>
      </c>
      <c r="F19" s="158">
        <f>ROUND(VALUE(SUBSTITUTE(実質収支比率等に係る経年分析!J$48,"▲","-")),2)</f>
        <v>2.91</v>
      </c>
    </row>
    <row r="20" spans="1:11">
      <c r="A20" s="158" t="s">
        <v>49</v>
      </c>
      <c r="B20" s="158">
        <f>ROUND(VALUE(SUBSTITUTE(実質収支比率等に係る経年分析!F$47,"▲","-")),2)</f>
        <v>15.67</v>
      </c>
      <c r="C20" s="158">
        <f>ROUND(VALUE(SUBSTITUTE(実質収支比率等に係る経年分析!G$47,"▲","-")),2)</f>
        <v>19.39</v>
      </c>
      <c r="D20" s="158">
        <f>ROUND(VALUE(SUBSTITUTE(実質収支比率等に係る経年分析!H$47,"▲","-")),2)</f>
        <v>19.39</v>
      </c>
      <c r="E20" s="158">
        <f>ROUND(VALUE(SUBSTITUTE(実質収支比率等に係る経年分析!I$47,"▲","-")),2)</f>
        <v>20.53</v>
      </c>
      <c r="F20" s="158">
        <f>ROUND(VALUE(SUBSTITUTE(実質収支比率等に係る経年分析!J$47,"▲","-")),2)</f>
        <v>20.82</v>
      </c>
    </row>
    <row r="21" spans="1:11">
      <c r="A21" s="158" t="s">
        <v>50</v>
      </c>
      <c r="B21" s="158">
        <f>IF(ISNUMBER(VALUE(SUBSTITUTE(実質収支比率等に係る経年分析!F$49,"▲","-"))),ROUND(VALUE(SUBSTITUTE(実質収支比率等に係る経年分析!F$49,"▲","-")),2),NA())</f>
        <v>6.66</v>
      </c>
      <c r="C21" s="158">
        <f>IF(ISNUMBER(VALUE(SUBSTITUTE(実質収支比率等に係る経年分析!G$49,"▲","-"))),ROUND(VALUE(SUBSTITUTE(実質収支比率等に係る経年分析!G$49,"▲","-")),2),NA())</f>
        <v>7.43</v>
      </c>
      <c r="D21" s="158">
        <f>IF(ISNUMBER(VALUE(SUBSTITUTE(実質収支比率等に係る経年分析!H$49,"▲","-"))),ROUND(VALUE(SUBSTITUTE(実質収支比率等に係る経年分析!H$49,"▲","-")),2),NA())</f>
        <v>9.17</v>
      </c>
      <c r="E21" s="158">
        <f>IF(ISNUMBER(VALUE(SUBSTITUTE(実質収支比率等に係る経年分析!I$49,"▲","-"))),ROUND(VALUE(SUBSTITUTE(実質収支比率等に係る経年分析!I$49,"▲","-")),2),NA())</f>
        <v>6.61</v>
      </c>
      <c r="F21" s="158">
        <f>IF(ISNUMBER(VALUE(SUBSTITUTE(実質収支比率等に係る経年分析!J$49,"▲","-"))),ROUND(VALUE(SUBSTITUTE(実質収支比率等に係る経年分析!J$49,"▲","-")),2),NA())</f>
        <v>5.3</v>
      </c>
    </row>
    <row r="24" spans="1:11">
      <c r="A24" s="128" t="s">
        <v>51</v>
      </c>
    </row>
    <row r="25" spans="1:11">
      <c r="A25" s="159"/>
      <c r="B25" s="159" t="str">
        <f>連結実質赤字比率に係る赤字・黒字の構成分析!F$33</f>
        <v>H25</v>
      </c>
      <c r="C25" s="159"/>
      <c r="D25" s="159" t="str">
        <f>連結実質赤字比率に係る赤字・黒字の構成分析!G$33</f>
        <v>H26</v>
      </c>
      <c r="E25" s="159"/>
      <c r="F25" s="159" t="str">
        <f>連結実質赤字比率に係る赤字・黒字の構成分析!H$33</f>
        <v>H27</v>
      </c>
      <c r="G25" s="159"/>
      <c r="H25" s="159" t="str">
        <f>連結実質赤字比率に係る赤字・黒字の構成分析!I$33</f>
        <v>H28</v>
      </c>
      <c r="I25" s="159"/>
      <c r="J25" s="159" t="str">
        <f>連結実質赤字比率に係る赤字・黒字の構成分析!J$33</f>
        <v>H29</v>
      </c>
      <c r="K25" s="159"/>
    </row>
    <row r="26" spans="1:11">
      <c r="A26" s="159"/>
      <c r="B26" s="159" t="s">
        <v>52</v>
      </c>
      <c r="C26" s="159" t="s">
        <v>53</v>
      </c>
      <c r="D26" s="159" t="s">
        <v>52</v>
      </c>
      <c r="E26" s="159" t="s">
        <v>53</v>
      </c>
      <c r="F26" s="159" t="s">
        <v>52</v>
      </c>
      <c r="G26" s="159" t="s">
        <v>53</v>
      </c>
      <c r="H26" s="159" t="s">
        <v>52</v>
      </c>
      <c r="I26" s="159" t="s">
        <v>53</v>
      </c>
      <c r="J26" s="159" t="s">
        <v>52</v>
      </c>
      <c r="K26" s="159" t="s">
        <v>53</v>
      </c>
    </row>
    <row r="27" spans="1:11">
      <c r="A27" s="159" t="str">
        <f>IF(連結実質赤字比率に係る赤字・黒字の構成分析!C$43="",NA(),連結実質赤字比率に係る赤字・黒字の構成分析!C$43)</f>
        <v>その他会計（黒字）</v>
      </c>
      <c r="B27" s="159" t="e">
        <f>IF(ROUND(VALUE(SUBSTITUTE(連結実質赤字比率に係る赤字・黒字の構成分析!F$43,"▲", "-")), 2) &lt; 0, ABS(ROUND(VALUE(SUBSTITUTE(連結実質赤字比率に係る赤字・黒字の構成分析!F$43,"▲", "-")), 2)), NA())</f>
        <v>#N/A</v>
      </c>
      <c r="C27" s="159">
        <f>IF(ROUND(VALUE(SUBSTITUTE(連結実質赤字比率に係る赤字・黒字の構成分析!F$43,"▲", "-")), 2) &gt;= 0, ABS(ROUND(VALUE(SUBSTITUTE(連結実質赤字比率に係る赤字・黒字の構成分析!F$43,"▲", "-")), 2)), NA())</f>
        <v>0</v>
      </c>
      <c r="D27" s="159" t="e">
        <f>IF(ROUND(VALUE(SUBSTITUTE(連結実質赤字比率に係る赤字・黒字の構成分析!G$43,"▲", "-")), 2) &lt; 0, ABS(ROUND(VALUE(SUBSTITUTE(連結実質赤字比率に係る赤字・黒字の構成分析!G$43,"▲", "-")), 2)), NA())</f>
        <v>#N/A</v>
      </c>
      <c r="E27" s="159">
        <f>IF(ROUND(VALUE(SUBSTITUTE(連結実質赤字比率に係る赤字・黒字の構成分析!G$43,"▲", "-")), 2) &gt;= 0, ABS(ROUND(VALUE(SUBSTITUTE(連結実質赤字比率に係る赤字・黒字の構成分析!G$43,"▲", "-")), 2)), NA())</f>
        <v>0</v>
      </c>
      <c r="F27" s="159" t="e">
        <f>IF(ROUND(VALUE(SUBSTITUTE(連結実質赤字比率に係る赤字・黒字の構成分析!H$43,"▲", "-")), 2) &lt; 0, ABS(ROUND(VALUE(SUBSTITUTE(連結実質赤字比率に係る赤字・黒字の構成分析!H$43,"▲", "-")), 2)), NA())</f>
        <v>#N/A</v>
      </c>
      <c r="G27" s="159">
        <f>IF(ROUND(VALUE(SUBSTITUTE(連結実質赤字比率に係る赤字・黒字の構成分析!H$43,"▲", "-")), 2) &gt;= 0, ABS(ROUND(VALUE(SUBSTITUTE(連結実質赤字比率に係る赤字・黒字の構成分析!H$43,"▲", "-")), 2)), NA())</f>
        <v>0.46</v>
      </c>
      <c r="H27" s="159" t="e">
        <f>IF(ROUND(VALUE(SUBSTITUTE(連結実質赤字比率に係る赤字・黒字の構成分析!I$43,"▲", "-")), 2) &lt; 0, ABS(ROUND(VALUE(SUBSTITUTE(連結実質赤字比率に係る赤字・黒字の構成分析!I$43,"▲", "-")), 2)), NA())</f>
        <v>#N/A</v>
      </c>
      <c r="I27" s="159">
        <f>IF(ROUND(VALUE(SUBSTITUTE(連結実質赤字比率に係る赤字・黒字の構成分析!I$43,"▲", "-")), 2) &gt;= 0, ABS(ROUND(VALUE(SUBSTITUTE(連結実質赤字比率に係る赤字・黒字の構成分析!I$43,"▲", "-")), 2)), NA())</f>
        <v>0.09</v>
      </c>
      <c r="J27" s="159" t="e">
        <f>IF(ROUND(VALUE(SUBSTITUTE(連結実質赤字比率に係る赤字・黒字の構成分析!J$43,"▲", "-")), 2) &lt; 0, ABS(ROUND(VALUE(SUBSTITUTE(連結実質赤字比率に係る赤字・黒字の構成分析!J$43,"▲", "-")), 2)), NA())</f>
        <v>#N/A</v>
      </c>
      <c r="K27" s="159">
        <f>IF(ROUND(VALUE(SUBSTITUTE(連結実質赤字比率に係る赤字・黒字の構成分析!J$43,"▲", "-")), 2) &gt;= 0, ABS(ROUND(VALUE(SUBSTITUTE(連結実質赤字比率に係る赤字・黒字の構成分析!J$43,"▲", "-")), 2)), NA())</f>
        <v>0</v>
      </c>
    </row>
    <row r="28" spans="1:11">
      <c r="A28" s="159" t="str">
        <f>IF(連結実質赤字比率に係る赤字・黒字の構成分析!C$42="",NA(),連結実質赤字比率に係る赤字・黒字の構成分析!C$42)</f>
        <v>その他会計（赤字）</v>
      </c>
      <c r="B28" s="159" t="e">
        <f>IF(ROUND(VALUE(SUBSTITUTE(連結実質赤字比率に係る赤字・黒字の構成分析!F$42,"▲", "-")), 2) &lt; 0, ABS(ROUND(VALUE(SUBSTITUTE(連結実質赤字比率に係る赤字・黒字の構成分析!F$42,"▲", "-")), 2)), NA())</f>
        <v>#VALUE!</v>
      </c>
      <c r="C28" s="159" t="e">
        <f>IF(ROUND(VALUE(SUBSTITUTE(連結実質赤字比率に係る赤字・黒字の構成分析!F$42,"▲", "-")), 2) &gt;= 0, ABS(ROUND(VALUE(SUBSTITUTE(連結実質赤字比率に係る赤字・黒字の構成分析!F$42,"▲", "-")), 2)), NA())</f>
        <v>#VALUE!</v>
      </c>
      <c r="D28" s="159" t="e">
        <f>IF(ROUND(VALUE(SUBSTITUTE(連結実質赤字比率に係る赤字・黒字の構成分析!G$42,"▲", "-")), 2) &lt; 0, ABS(ROUND(VALUE(SUBSTITUTE(連結実質赤字比率に係る赤字・黒字の構成分析!G$42,"▲", "-")), 2)), NA())</f>
        <v>#VALUE!</v>
      </c>
      <c r="E28" s="159" t="e">
        <f>IF(ROUND(VALUE(SUBSTITUTE(連結実質赤字比率に係る赤字・黒字の構成分析!G$42,"▲", "-")), 2) &gt;= 0, ABS(ROUND(VALUE(SUBSTITUTE(連結実質赤字比率に係る赤字・黒字の構成分析!G$42,"▲", "-")), 2)), NA())</f>
        <v>#VALUE!</v>
      </c>
      <c r="F28" s="159" t="e">
        <f>IF(ROUND(VALUE(SUBSTITUTE(連結実質赤字比率に係る赤字・黒字の構成分析!H$42,"▲", "-")), 2) &lt; 0, ABS(ROUND(VALUE(SUBSTITUTE(連結実質赤字比率に係る赤字・黒字の構成分析!H$42,"▲", "-")), 2)), NA())</f>
        <v>#VALUE!</v>
      </c>
      <c r="G28" s="159" t="e">
        <f>IF(ROUND(VALUE(SUBSTITUTE(連結実質赤字比率に係る赤字・黒字の構成分析!H$42,"▲", "-")), 2) &gt;= 0, ABS(ROUND(VALUE(SUBSTITUTE(連結実質赤字比率に係る赤字・黒字の構成分析!H$42,"▲", "-")), 2)), NA())</f>
        <v>#VALUE!</v>
      </c>
      <c r="H28" s="159" t="e">
        <f>IF(ROUND(VALUE(SUBSTITUTE(連結実質赤字比率に係る赤字・黒字の構成分析!I$42,"▲", "-")), 2) &lt; 0, ABS(ROUND(VALUE(SUBSTITUTE(連結実質赤字比率に係る赤字・黒字の構成分析!I$42,"▲", "-")), 2)), NA())</f>
        <v>#VALUE!</v>
      </c>
      <c r="I28" s="159" t="e">
        <f>IF(ROUND(VALUE(SUBSTITUTE(連結実質赤字比率に係る赤字・黒字の構成分析!I$42,"▲", "-")), 2) &gt;= 0, ABS(ROUND(VALUE(SUBSTITUTE(連結実質赤字比率に係る赤字・黒字の構成分析!I$42,"▲", "-")), 2)), NA())</f>
        <v>#VALUE!</v>
      </c>
      <c r="J28" s="159" t="e">
        <f>IF(ROUND(VALUE(SUBSTITUTE(連結実質赤字比率に係る赤字・黒字の構成分析!J$42,"▲", "-")), 2) &lt; 0, ABS(ROUND(VALUE(SUBSTITUTE(連結実質赤字比率に係る赤字・黒字の構成分析!J$42,"▲", "-")), 2)), NA())</f>
        <v>#VALUE!</v>
      </c>
      <c r="K28" s="159" t="e">
        <f>IF(ROUND(VALUE(SUBSTITUTE(連結実質赤字比率に係る赤字・黒字の構成分析!J$42,"▲", "-")), 2) &gt;= 0, ABS(ROUND(VALUE(SUBSTITUTE(連結実質赤字比率に係る赤字・黒字の構成分析!J$42,"▲", "-")), 2)), NA())</f>
        <v>#VALUE!</v>
      </c>
    </row>
    <row r="29" spans="1:11">
      <c r="A29" s="159" t="str">
        <f>IF(連結実質赤字比率に係る赤字・黒字の構成分析!C$41="",NA(),連結実質赤字比率に係る赤字・黒字の構成分析!C$41)</f>
        <v>後期高齢者医療特別会計</v>
      </c>
      <c r="B29" s="159" t="e">
        <f>IF(ROUND(VALUE(SUBSTITUTE(連結実質赤字比率に係る赤字・黒字の構成分析!F$41,"▲", "-")), 2) &lt; 0, ABS(ROUND(VALUE(SUBSTITUTE(連結実質赤字比率に係る赤字・黒字の構成分析!F$41,"▲", "-")), 2)), NA())</f>
        <v>#N/A</v>
      </c>
      <c r="C29" s="159">
        <f>IF(ROUND(VALUE(SUBSTITUTE(連結実質赤字比率に係る赤字・黒字の構成分析!F$41,"▲", "-")), 2) &gt;= 0, ABS(ROUND(VALUE(SUBSTITUTE(連結実質赤字比率に係る赤字・黒字の構成分析!F$41,"▲", "-")), 2)), NA())</f>
        <v>0</v>
      </c>
      <c r="D29" s="159" t="e">
        <f>IF(ROUND(VALUE(SUBSTITUTE(連結実質赤字比率に係る赤字・黒字の構成分析!G$41,"▲", "-")), 2) &lt; 0, ABS(ROUND(VALUE(SUBSTITUTE(連結実質赤字比率に係る赤字・黒字の構成分析!G$41,"▲", "-")), 2)), NA())</f>
        <v>#N/A</v>
      </c>
      <c r="E29" s="159">
        <f>IF(ROUND(VALUE(SUBSTITUTE(連結実質赤字比率に係る赤字・黒字の構成分析!G$41,"▲", "-")), 2) &gt;= 0, ABS(ROUND(VALUE(SUBSTITUTE(連結実質赤字比率に係る赤字・黒字の構成分析!G$41,"▲", "-")), 2)), NA())</f>
        <v>0</v>
      </c>
      <c r="F29" s="159" t="e">
        <f>IF(ROUND(VALUE(SUBSTITUTE(連結実質赤字比率に係る赤字・黒字の構成分析!H$41,"▲", "-")), 2) &lt; 0, ABS(ROUND(VALUE(SUBSTITUTE(連結実質赤字比率に係る赤字・黒字の構成分析!H$41,"▲", "-")), 2)), NA())</f>
        <v>#N/A</v>
      </c>
      <c r="G29" s="159">
        <f>IF(ROUND(VALUE(SUBSTITUTE(連結実質赤字比率に係る赤字・黒字の構成分析!H$41,"▲", "-")), 2) &gt;= 0, ABS(ROUND(VALUE(SUBSTITUTE(連結実質赤字比率に係る赤字・黒字の構成分析!H$41,"▲", "-")), 2)), NA())</f>
        <v>0.01</v>
      </c>
      <c r="H29" s="159" t="e">
        <f>IF(ROUND(VALUE(SUBSTITUTE(連結実質赤字比率に係る赤字・黒字の構成分析!I$41,"▲", "-")), 2) &lt; 0, ABS(ROUND(VALUE(SUBSTITUTE(連結実質赤字比率に係る赤字・黒字の構成分析!I$41,"▲", "-")), 2)), NA())</f>
        <v>#N/A</v>
      </c>
      <c r="I29" s="159">
        <f>IF(ROUND(VALUE(SUBSTITUTE(連結実質赤字比率に係る赤字・黒字の構成分析!I$41,"▲", "-")), 2) &gt;= 0, ABS(ROUND(VALUE(SUBSTITUTE(連結実質赤字比率に係る赤字・黒字の構成分析!I$41,"▲", "-")), 2)), NA())</f>
        <v>0.01</v>
      </c>
      <c r="J29" s="159" t="e">
        <f>IF(ROUND(VALUE(SUBSTITUTE(連結実質赤字比率に係る赤字・黒字の構成分析!J$41,"▲", "-")), 2) &lt; 0, ABS(ROUND(VALUE(SUBSTITUTE(連結実質赤字比率に係る赤字・黒字の構成分析!J$41,"▲", "-")), 2)), NA())</f>
        <v>#N/A</v>
      </c>
      <c r="K29" s="159">
        <f>IF(ROUND(VALUE(SUBSTITUTE(連結実質赤字比率に係る赤字・黒字の構成分析!J$41,"▲", "-")), 2) &gt;= 0, ABS(ROUND(VALUE(SUBSTITUTE(連結実質赤字比率に係る赤字・黒字の構成分析!J$41,"▲", "-")), 2)), NA())</f>
        <v>0.01</v>
      </c>
    </row>
    <row r="30" spans="1:11">
      <c r="A30" s="159" t="str">
        <f>IF(連結実質赤字比率に係る赤字・黒字の構成分析!C$40="",NA(),連結実質赤字比率に係る赤字・黒字の構成分析!C$40)</f>
        <v>国民健康保険特別会計</v>
      </c>
      <c r="B30" s="159" t="e">
        <f>IF(ROUND(VALUE(SUBSTITUTE(連結実質赤字比率に係る赤字・黒字の構成分析!F$40,"▲", "-")), 2) &lt; 0, ABS(ROUND(VALUE(SUBSTITUTE(連結実質赤字比率に係る赤字・黒字の構成分析!F$40,"▲", "-")), 2)), NA())</f>
        <v>#N/A</v>
      </c>
      <c r="C30" s="159">
        <f>IF(ROUND(VALUE(SUBSTITUTE(連結実質赤字比率に係る赤字・黒字の構成分析!F$40,"▲", "-")), 2) &gt;= 0, ABS(ROUND(VALUE(SUBSTITUTE(連結実質赤字比率に係る赤字・黒字の構成分析!F$40,"▲", "-")), 2)), NA())</f>
        <v>0.51</v>
      </c>
      <c r="D30" s="159" t="e">
        <f>IF(ROUND(VALUE(SUBSTITUTE(連結実質赤字比率に係る赤字・黒字の構成分析!G$40,"▲", "-")), 2) &lt; 0, ABS(ROUND(VALUE(SUBSTITUTE(連結実質赤字比率に係る赤字・黒字の構成分析!G$40,"▲", "-")), 2)), NA())</f>
        <v>#N/A</v>
      </c>
      <c r="E30" s="159">
        <f>IF(ROUND(VALUE(SUBSTITUTE(連結実質赤字比率に係る赤字・黒字の構成分析!G$40,"▲", "-")), 2) &gt;= 0, ABS(ROUND(VALUE(SUBSTITUTE(連結実質赤字比率に係る赤字・黒字の構成分析!G$40,"▲", "-")), 2)), NA())</f>
        <v>0.18</v>
      </c>
      <c r="F30" s="159" t="e">
        <f>IF(ROUND(VALUE(SUBSTITUTE(連結実質赤字比率に係る赤字・黒字の構成分析!H$40,"▲", "-")), 2) &lt; 0, ABS(ROUND(VALUE(SUBSTITUTE(連結実質赤字比率に係る赤字・黒字の構成分析!H$40,"▲", "-")), 2)), NA())</f>
        <v>#N/A</v>
      </c>
      <c r="G30" s="159">
        <f>IF(ROUND(VALUE(SUBSTITUTE(連結実質赤字比率に係る赤字・黒字の構成分析!H$40,"▲", "-")), 2) &gt;= 0, ABS(ROUND(VALUE(SUBSTITUTE(連結実質赤字比率に係る赤字・黒字の構成分析!H$40,"▲", "-")), 2)), NA())</f>
        <v>0.02</v>
      </c>
      <c r="H30" s="159" t="e">
        <f>IF(ROUND(VALUE(SUBSTITUTE(連結実質赤字比率に係る赤字・黒字の構成分析!I$40,"▲", "-")), 2) &lt; 0, ABS(ROUND(VALUE(SUBSTITUTE(連結実質赤字比率に係る赤字・黒字の構成分析!I$40,"▲", "-")), 2)), NA())</f>
        <v>#N/A</v>
      </c>
      <c r="I30" s="159">
        <f>IF(ROUND(VALUE(SUBSTITUTE(連結実質赤字比率に係る赤字・黒字の構成分析!I$40,"▲", "-")), 2) &gt;= 0, ABS(ROUND(VALUE(SUBSTITUTE(連結実質赤字比率に係る赤字・黒字の構成分析!I$40,"▲", "-")), 2)), NA())</f>
        <v>0</v>
      </c>
      <c r="J30" s="159" t="e">
        <f>IF(ROUND(VALUE(SUBSTITUTE(連結実質赤字比率に係る赤字・黒字の構成分析!J$40,"▲", "-")), 2) &lt; 0, ABS(ROUND(VALUE(SUBSTITUTE(連結実質赤字比率に係る赤字・黒字の構成分析!J$40,"▲", "-")), 2)), NA())</f>
        <v>#N/A</v>
      </c>
      <c r="K30" s="159">
        <f>IF(ROUND(VALUE(SUBSTITUTE(連結実質赤字比率に係る赤字・黒字の構成分析!J$40,"▲", "-")), 2) &gt;= 0, ABS(ROUND(VALUE(SUBSTITUTE(連結実質赤字比率に係る赤字・黒字の構成分析!J$40,"▲", "-")), 2)), NA())</f>
        <v>0.04</v>
      </c>
    </row>
    <row r="31" spans="1:11">
      <c r="A31" s="159" t="str">
        <f>IF(連結実質赤字比率に係る赤字・黒字の構成分析!C$39="",NA(),連結実質赤字比率に係る赤字・黒字の構成分析!C$39)</f>
        <v>介護保険特別会計</v>
      </c>
      <c r="B31" s="159" t="e">
        <f>IF(ROUND(VALUE(SUBSTITUTE(連結実質赤字比率に係る赤字・黒字の構成分析!F$39,"▲", "-")), 2) &lt; 0, ABS(ROUND(VALUE(SUBSTITUTE(連結実質赤字比率に係る赤字・黒字の構成分析!F$39,"▲", "-")), 2)), NA())</f>
        <v>#N/A</v>
      </c>
      <c r="C31" s="159">
        <f>IF(ROUND(VALUE(SUBSTITUTE(連結実質赤字比率に係る赤字・黒字の構成分析!F$39,"▲", "-")), 2) &gt;= 0, ABS(ROUND(VALUE(SUBSTITUTE(連結実質赤字比率に係る赤字・黒字の構成分析!F$39,"▲", "-")), 2)), NA())</f>
        <v>0.47</v>
      </c>
      <c r="D31" s="159" t="e">
        <f>IF(ROUND(VALUE(SUBSTITUTE(連結実質赤字比率に係る赤字・黒字の構成分析!G$39,"▲", "-")), 2) &lt; 0, ABS(ROUND(VALUE(SUBSTITUTE(連結実質赤字比率に係る赤字・黒字の構成分析!G$39,"▲", "-")), 2)), NA())</f>
        <v>#N/A</v>
      </c>
      <c r="E31" s="159">
        <f>IF(ROUND(VALUE(SUBSTITUTE(連結実質赤字比率に係る赤字・黒字の構成分析!G$39,"▲", "-")), 2) &gt;= 0, ABS(ROUND(VALUE(SUBSTITUTE(連結実質赤字比率に係る赤字・黒字の構成分析!G$39,"▲", "-")), 2)), NA())</f>
        <v>0.5</v>
      </c>
      <c r="F31" s="159" t="e">
        <f>IF(ROUND(VALUE(SUBSTITUTE(連結実質赤字比率に係る赤字・黒字の構成分析!H$39,"▲", "-")), 2) &lt; 0, ABS(ROUND(VALUE(SUBSTITUTE(連結実質赤字比率に係る赤字・黒字の構成分析!H$39,"▲", "-")), 2)), NA())</f>
        <v>#N/A</v>
      </c>
      <c r="G31" s="159">
        <f>IF(ROUND(VALUE(SUBSTITUTE(連結実質赤字比率に係る赤字・黒字の構成分析!H$39,"▲", "-")), 2) &gt;= 0, ABS(ROUND(VALUE(SUBSTITUTE(連結実質赤字比率に係る赤字・黒字の構成分析!H$39,"▲", "-")), 2)), NA())</f>
        <v>0.41</v>
      </c>
      <c r="H31" s="159" t="e">
        <f>IF(ROUND(VALUE(SUBSTITUTE(連結実質赤字比率に係る赤字・黒字の構成分析!I$39,"▲", "-")), 2) &lt; 0, ABS(ROUND(VALUE(SUBSTITUTE(連結実質赤字比率に係る赤字・黒字の構成分析!I$39,"▲", "-")), 2)), NA())</f>
        <v>#N/A</v>
      </c>
      <c r="I31" s="159">
        <f>IF(ROUND(VALUE(SUBSTITUTE(連結実質赤字比率に係る赤字・黒字の構成分析!I$39,"▲", "-")), 2) &gt;= 0, ABS(ROUND(VALUE(SUBSTITUTE(連結実質赤字比率に係る赤字・黒字の構成分析!I$39,"▲", "-")), 2)), NA())</f>
        <v>0.4</v>
      </c>
      <c r="J31" s="159" t="e">
        <f>IF(ROUND(VALUE(SUBSTITUTE(連結実質赤字比率に係る赤字・黒字の構成分析!J$39,"▲", "-")), 2) &lt; 0, ABS(ROUND(VALUE(SUBSTITUTE(連結実質赤字比率に係る赤字・黒字の構成分析!J$39,"▲", "-")), 2)), NA())</f>
        <v>#N/A</v>
      </c>
      <c r="K31" s="159">
        <f>IF(ROUND(VALUE(SUBSTITUTE(連結実質赤字比率に係る赤字・黒字の構成分析!J$39,"▲", "-")), 2) &gt;= 0, ABS(ROUND(VALUE(SUBSTITUTE(連結実質赤字比率に係る赤字・黒字の構成分析!J$39,"▲", "-")), 2)), NA())</f>
        <v>0.41</v>
      </c>
    </row>
    <row r="32" spans="1:11">
      <c r="A32" s="159" t="str">
        <f>IF(連結実質赤字比率に係る赤字・黒字の構成分析!C$38="",NA(),連結実質赤字比率に係る赤字・黒字の構成分析!C$38)</f>
        <v>宅地開発事業特別会計</v>
      </c>
      <c r="B32" s="159" t="e">
        <f>IF(ROUND(VALUE(SUBSTITUTE(連結実質赤字比率に係る赤字・黒字の構成分析!F$38,"▲", "-")), 2) &lt; 0, ABS(ROUND(VALUE(SUBSTITUTE(連結実質赤字比率に係る赤字・黒字の構成分析!F$38,"▲", "-")), 2)), NA())</f>
        <v>#N/A</v>
      </c>
      <c r="C32" s="159">
        <f>IF(ROUND(VALUE(SUBSTITUTE(連結実質赤字比率に係る赤字・黒字の構成分析!F$38,"▲", "-")), 2) &gt;= 0, ABS(ROUND(VALUE(SUBSTITUTE(連結実質赤字比率に係る赤字・黒字の構成分析!F$38,"▲", "-")), 2)), NA())</f>
        <v>0.99</v>
      </c>
      <c r="D32" s="159" t="e">
        <f>IF(ROUND(VALUE(SUBSTITUTE(連結実質赤字比率に係る赤字・黒字の構成分析!G$38,"▲", "-")), 2) &lt; 0, ABS(ROUND(VALUE(SUBSTITUTE(連結実質赤字比率に係る赤字・黒字の構成分析!G$38,"▲", "-")), 2)), NA())</f>
        <v>#N/A</v>
      </c>
      <c r="E32" s="159">
        <f>IF(ROUND(VALUE(SUBSTITUTE(連結実質赤字比率に係る赤字・黒字の構成分析!G$38,"▲", "-")), 2) &gt;= 0, ABS(ROUND(VALUE(SUBSTITUTE(連結実質赤字比率に係る赤字・黒字の構成分析!G$38,"▲", "-")), 2)), NA())</f>
        <v>0.93</v>
      </c>
      <c r="F32" s="159" t="e">
        <f>IF(ROUND(VALUE(SUBSTITUTE(連結実質赤字比率に係る赤字・黒字の構成分析!H$38,"▲", "-")), 2) &lt; 0, ABS(ROUND(VALUE(SUBSTITUTE(連結実質赤字比率に係る赤字・黒字の構成分析!H$38,"▲", "-")), 2)), NA())</f>
        <v>#N/A</v>
      </c>
      <c r="G32" s="159">
        <f>IF(ROUND(VALUE(SUBSTITUTE(連結実質赤字比率に係る赤字・黒字の構成分析!H$38,"▲", "-")), 2) &gt;= 0, ABS(ROUND(VALUE(SUBSTITUTE(連結実質赤字比率に係る赤字・黒字の構成分析!H$38,"▲", "-")), 2)), NA())</f>
        <v>0.85</v>
      </c>
      <c r="H32" s="159" t="e">
        <f>IF(ROUND(VALUE(SUBSTITUTE(連結実質赤字比率に係る赤字・黒字の構成分析!I$38,"▲", "-")), 2) &lt; 0, ABS(ROUND(VALUE(SUBSTITUTE(連結実質赤字比率に係る赤字・黒字の構成分析!I$38,"▲", "-")), 2)), NA())</f>
        <v>#N/A</v>
      </c>
      <c r="I32" s="159">
        <f>IF(ROUND(VALUE(SUBSTITUTE(連結実質赤字比率に係る赤字・黒字の構成分析!I$38,"▲", "-")), 2) &gt;= 0, ABS(ROUND(VALUE(SUBSTITUTE(連結実質赤字比率に係る赤字・黒字の構成分析!I$38,"▲", "-")), 2)), NA())</f>
        <v>0.8</v>
      </c>
      <c r="J32" s="159" t="e">
        <f>IF(ROUND(VALUE(SUBSTITUTE(連結実質赤字比率に係る赤字・黒字の構成分析!J$38,"▲", "-")), 2) &lt; 0, ABS(ROUND(VALUE(SUBSTITUTE(連結実質赤字比率に係る赤字・黒字の構成分析!J$38,"▲", "-")), 2)), NA())</f>
        <v>#N/A</v>
      </c>
      <c r="K32" s="159">
        <f>IF(ROUND(VALUE(SUBSTITUTE(連結実質赤字比率に係る赤字・黒字の構成分析!J$38,"▲", "-")), 2) &gt;= 0, ABS(ROUND(VALUE(SUBSTITUTE(連結実質赤字比率に係る赤字・黒字の構成分析!J$38,"▲", "-")), 2)), NA())</f>
        <v>0.64</v>
      </c>
    </row>
    <row r="33" spans="1:16">
      <c r="A33" s="159" t="str">
        <f>IF(連結実質赤字比率に係る赤字・黒字の構成分析!C$37="",NA(),連結実質赤字比率に係る赤字・黒字の構成分析!C$37)</f>
        <v>交通船事業会計</v>
      </c>
      <c r="B33" s="159" t="e">
        <f>IF(ROUND(VALUE(SUBSTITUTE(連結実質赤字比率に係る赤字・黒字の構成分析!F$37,"▲", "-")), 2) &lt; 0, ABS(ROUND(VALUE(SUBSTITUTE(連結実質赤字比率に係る赤字・黒字の構成分析!F$37,"▲", "-")), 2)), NA())</f>
        <v>#N/A</v>
      </c>
      <c r="C33" s="159">
        <f>IF(ROUND(VALUE(SUBSTITUTE(連結実質赤字比率に係る赤字・黒字の構成分析!F$37,"▲", "-")), 2) &gt;= 0, ABS(ROUND(VALUE(SUBSTITUTE(連結実質赤字比率に係る赤字・黒字の構成分析!F$37,"▲", "-")), 2)), NA())</f>
        <v>1.2</v>
      </c>
      <c r="D33" s="159" t="e">
        <f>IF(ROUND(VALUE(SUBSTITUTE(連結実質赤字比率に係る赤字・黒字の構成分析!G$37,"▲", "-")), 2) &lt; 0, ABS(ROUND(VALUE(SUBSTITUTE(連結実質赤字比率に係る赤字・黒字の構成分析!G$37,"▲", "-")), 2)), NA())</f>
        <v>#N/A</v>
      </c>
      <c r="E33" s="159">
        <f>IF(ROUND(VALUE(SUBSTITUTE(連結実質赤字比率に係る赤字・黒字の構成分析!G$37,"▲", "-")), 2) &gt;= 0, ABS(ROUND(VALUE(SUBSTITUTE(連結実質赤字比率に係る赤字・黒字の構成分析!G$37,"▲", "-")), 2)), NA())</f>
        <v>1.1100000000000001</v>
      </c>
      <c r="F33" s="159" t="e">
        <f>IF(ROUND(VALUE(SUBSTITUTE(連結実質赤字比率に係る赤字・黒字の構成分析!H$37,"▲", "-")), 2) &lt; 0, ABS(ROUND(VALUE(SUBSTITUTE(連結実質赤字比率に係る赤字・黒字の構成分析!H$37,"▲", "-")), 2)), NA())</f>
        <v>#N/A</v>
      </c>
      <c r="G33" s="159">
        <f>IF(ROUND(VALUE(SUBSTITUTE(連結実質赤字比率に係る赤字・黒字の構成分析!H$37,"▲", "-")), 2) &gt;= 0, ABS(ROUND(VALUE(SUBSTITUTE(連結実質赤字比率に係る赤字・黒字の構成分析!H$37,"▲", "-")), 2)), NA())</f>
        <v>1.03</v>
      </c>
      <c r="H33" s="159" t="e">
        <f>IF(ROUND(VALUE(SUBSTITUTE(連結実質赤字比率に係る赤字・黒字の構成分析!I$37,"▲", "-")), 2) &lt; 0, ABS(ROUND(VALUE(SUBSTITUTE(連結実質赤字比率に係る赤字・黒字の構成分析!I$37,"▲", "-")), 2)), NA())</f>
        <v>#N/A</v>
      </c>
      <c r="I33" s="159">
        <f>IF(ROUND(VALUE(SUBSTITUTE(連結実質赤字比率に係る赤字・黒字の構成分析!I$37,"▲", "-")), 2) &gt;= 0, ABS(ROUND(VALUE(SUBSTITUTE(連結実質赤字比率に係る赤字・黒字の構成分析!I$37,"▲", "-")), 2)), NA())</f>
        <v>0.95</v>
      </c>
      <c r="J33" s="159" t="e">
        <f>IF(ROUND(VALUE(SUBSTITUTE(連結実質赤字比率に係る赤字・黒字の構成分析!J$37,"▲", "-")), 2) &lt; 0, ABS(ROUND(VALUE(SUBSTITUTE(連結実質赤字比率に係る赤字・黒字の構成分析!J$37,"▲", "-")), 2)), NA())</f>
        <v>#N/A</v>
      </c>
      <c r="K33" s="159">
        <f>IF(ROUND(VALUE(SUBSTITUTE(連結実質赤字比率に係る赤字・黒字の構成分析!J$37,"▲", "-")), 2) &gt;= 0, ABS(ROUND(VALUE(SUBSTITUTE(連結実質赤字比率に係る赤字・黒字の構成分析!J$37,"▲", "-")), 2)), NA())</f>
        <v>0.92</v>
      </c>
    </row>
    <row r="34" spans="1:16">
      <c r="A34" s="159" t="str">
        <f>IF(連結実質赤字比率に係る赤字・黒字の構成分析!C$36="",NA(),連結実質赤字比率に係る赤字・黒字の構成分析!C$36)</f>
        <v>一般会計</v>
      </c>
      <c r="B34" s="159" t="e">
        <f>IF(ROUND(VALUE(SUBSTITUTE(連結実質赤字比率に係る赤字・黒字の構成分析!F$36,"▲", "-")), 2) &lt; 0, ABS(ROUND(VALUE(SUBSTITUTE(連結実質赤字比率に係る赤字・黒字の構成分析!F$36,"▲", "-")), 2)), NA())</f>
        <v>#N/A</v>
      </c>
      <c r="C34" s="159">
        <f>IF(ROUND(VALUE(SUBSTITUTE(連結実質赤字比率に係る赤字・黒字の構成分析!F$36,"▲", "-")), 2) &gt;= 0, ABS(ROUND(VALUE(SUBSTITUTE(連結実質赤字比率に係る赤字・黒字の構成分析!F$36,"▲", "-")), 2)), NA())</f>
        <v>1.67</v>
      </c>
      <c r="D34" s="159" t="e">
        <f>IF(ROUND(VALUE(SUBSTITUTE(連結実質赤字比率に係る赤字・黒字の構成分析!G$36,"▲", "-")), 2) &lt; 0, ABS(ROUND(VALUE(SUBSTITUTE(連結実質赤字比率に係る赤字・黒字の構成分析!G$36,"▲", "-")), 2)), NA())</f>
        <v>#N/A</v>
      </c>
      <c r="E34" s="159">
        <f>IF(ROUND(VALUE(SUBSTITUTE(連結実質赤字比率に係る赤字・黒字の構成分析!G$36,"▲", "-")), 2) &gt;= 0, ABS(ROUND(VALUE(SUBSTITUTE(連結実質赤字比率に係る赤字・黒字の構成分析!G$36,"▲", "-")), 2)), NA())</f>
        <v>0.85</v>
      </c>
      <c r="F34" s="159" t="e">
        <f>IF(ROUND(VALUE(SUBSTITUTE(連結実質赤字比率に係る赤字・黒字の構成分析!H$36,"▲", "-")), 2) &lt; 0, ABS(ROUND(VALUE(SUBSTITUTE(連結実質赤字比率に係る赤字・黒字の構成分析!H$36,"▲", "-")), 2)), NA())</f>
        <v>#N/A</v>
      </c>
      <c r="G34" s="159">
        <f>IF(ROUND(VALUE(SUBSTITUTE(連結実質赤字比率に係る赤字・黒字の構成分析!H$36,"▲", "-")), 2) &gt;= 0, ABS(ROUND(VALUE(SUBSTITUTE(連結実質赤字比率に係る赤字・黒字の構成分析!H$36,"▲", "-")), 2)), NA())</f>
        <v>3.59</v>
      </c>
      <c r="H34" s="159" t="e">
        <f>IF(ROUND(VALUE(SUBSTITUTE(連結実質赤字比率に係る赤字・黒字の構成分析!I$36,"▲", "-")), 2) &lt; 0, ABS(ROUND(VALUE(SUBSTITUTE(連結実質赤字比率に係る赤字・黒字の構成分析!I$36,"▲", "-")), 2)), NA())</f>
        <v>#N/A</v>
      </c>
      <c r="I34" s="159">
        <f>IF(ROUND(VALUE(SUBSTITUTE(連結実質赤字比率に係る赤字・黒字の構成分析!I$36,"▲", "-")), 2) &gt;= 0, ABS(ROUND(VALUE(SUBSTITUTE(連結実質赤字比率に係る赤字・黒字の構成分析!I$36,"▲", "-")), 2)), NA())</f>
        <v>2.86</v>
      </c>
      <c r="J34" s="159" t="e">
        <f>IF(ROUND(VALUE(SUBSTITUTE(連結実質赤字比率に係る赤字・黒字の構成分析!J$36,"▲", "-")), 2) &lt; 0, ABS(ROUND(VALUE(SUBSTITUTE(連結実質赤字比率に係る赤字・黒字の構成分析!J$36,"▲", "-")), 2)), NA())</f>
        <v>#N/A</v>
      </c>
      <c r="K34" s="159">
        <f>IF(ROUND(VALUE(SUBSTITUTE(連結実質赤字比率に係る赤字・黒字の構成分析!J$36,"▲", "-")), 2) &gt;= 0, ABS(ROUND(VALUE(SUBSTITUTE(連結実質赤字比率に係る赤字・黒字の構成分析!J$36,"▲", "-")), 2)), NA())</f>
        <v>2.91</v>
      </c>
    </row>
    <row r="35" spans="1:16">
      <c r="A35" s="159" t="str">
        <f>IF(連結実質赤字比率に係る赤字・黒字の構成分析!C$35="",NA(),連結実質赤字比率に係る赤字・黒字の構成分析!C$35)</f>
        <v>病院事業会計</v>
      </c>
      <c r="B35" s="159" t="e">
        <f>IF(ROUND(VALUE(SUBSTITUTE(連結実質赤字比率に係る赤字・黒字の構成分析!F$35,"▲", "-")), 2) &lt; 0, ABS(ROUND(VALUE(SUBSTITUTE(連結実質赤字比率に係る赤字・黒字の構成分析!F$35,"▲", "-")), 2)), NA())</f>
        <v>#N/A</v>
      </c>
      <c r="C35" s="159">
        <f>IF(ROUND(VALUE(SUBSTITUTE(連結実質赤字比率に係る赤字・黒字の構成分析!F$35,"▲", "-")), 2) &gt;= 0, ABS(ROUND(VALUE(SUBSTITUTE(連結実質赤字比率に係る赤字・黒字の構成分析!F$35,"▲", "-")), 2)), NA())</f>
        <v>5.48</v>
      </c>
      <c r="D35" s="159" t="e">
        <f>IF(ROUND(VALUE(SUBSTITUTE(連結実質赤字比率に係る赤字・黒字の構成分析!G$35,"▲", "-")), 2) &lt; 0, ABS(ROUND(VALUE(SUBSTITUTE(連結実質赤字比率に係る赤字・黒字の構成分析!G$35,"▲", "-")), 2)), NA())</f>
        <v>#N/A</v>
      </c>
      <c r="E35" s="159">
        <f>IF(ROUND(VALUE(SUBSTITUTE(連結実質赤字比率に係る赤字・黒字の構成分析!G$35,"▲", "-")), 2) &gt;= 0, ABS(ROUND(VALUE(SUBSTITUTE(連結実質赤字比率に係る赤字・黒字の構成分析!G$35,"▲", "-")), 2)), NA())</f>
        <v>5.44</v>
      </c>
      <c r="F35" s="159" t="e">
        <f>IF(ROUND(VALUE(SUBSTITUTE(連結実質赤字比率に係る赤字・黒字の構成分析!H$35,"▲", "-")), 2) &lt; 0, ABS(ROUND(VALUE(SUBSTITUTE(連結実質赤字比率に係る赤字・黒字の構成分析!H$35,"▲", "-")), 2)), NA())</f>
        <v>#N/A</v>
      </c>
      <c r="G35" s="159">
        <f>IF(ROUND(VALUE(SUBSTITUTE(連結実質赤字比率に係る赤字・黒字の構成分析!H$35,"▲", "-")), 2) &gt;= 0, ABS(ROUND(VALUE(SUBSTITUTE(連結実質赤字比率に係る赤字・黒字の構成分析!H$35,"▲", "-")), 2)), NA())</f>
        <v>5.58</v>
      </c>
      <c r="H35" s="159" t="e">
        <f>IF(ROUND(VALUE(SUBSTITUTE(連結実質赤字比率に係る赤字・黒字の構成分析!I$35,"▲", "-")), 2) &lt; 0, ABS(ROUND(VALUE(SUBSTITUTE(連結実質赤字比率に係る赤字・黒字の構成分析!I$35,"▲", "-")), 2)), NA())</f>
        <v>#N/A</v>
      </c>
      <c r="I35" s="159">
        <f>IF(ROUND(VALUE(SUBSTITUTE(連結実質赤字比率に係る赤字・黒字の構成分析!I$35,"▲", "-")), 2) &gt;= 0, ABS(ROUND(VALUE(SUBSTITUTE(連結実質赤字比率に係る赤字・黒字の構成分析!I$35,"▲", "-")), 2)), NA())</f>
        <v>6.07</v>
      </c>
      <c r="J35" s="159" t="e">
        <f>IF(ROUND(VALUE(SUBSTITUTE(連結実質赤字比率に係る赤字・黒字の構成分析!J$35,"▲", "-")), 2) &lt; 0, ABS(ROUND(VALUE(SUBSTITUTE(連結実質赤字比率に係る赤字・黒字の構成分析!J$35,"▲", "-")), 2)), NA())</f>
        <v>#N/A</v>
      </c>
      <c r="K35" s="159">
        <f>IF(ROUND(VALUE(SUBSTITUTE(連結実質赤字比率に係る赤字・黒字の構成分析!J$35,"▲", "-")), 2) &gt;= 0, ABS(ROUND(VALUE(SUBSTITUTE(連結実質赤字比率に係る赤字・黒字の構成分析!J$35,"▲", "-")), 2)), NA())</f>
        <v>5.55</v>
      </c>
    </row>
    <row r="36" spans="1:16">
      <c r="A36" s="159" t="str">
        <f>IF(連結実質赤字比率に係る赤字・黒字の構成分析!C$34="",NA(),連結実質赤字比率に係る赤字・黒字の構成分析!C$34)</f>
        <v>水道事業会計</v>
      </c>
      <c r="B36" s="159" t="e">
        <f>IF(ROUND(VALUE(SUBSTITUTE(連結実質赤字比率に係る赤字・黒字の構成分析!F$34,"▲", "-")), 2) &lt; 0, ABS(ROUND(VALUE(SUBSTITUTE(連結実質赤字比率に係る赤字・黒字の構成分析!F$34,"▲", "-")), 2)), NA())</f>
        <v>#N/A</v>
      </c>
      <c r="C36" s="159">
        <f>IF(ROUND(VALUE(SUBSTITUTE(連結実質赤字比率に係る赤字・黒字の構成分析!F$34,"▲", "-")), 2) &gt;= 0, ABS(ROUND(VALUE(SUBSTITUTE(連結実質赤字比率に係る赤字・黒字の構成分析!F$34,"▲", "-")), 2)), NA())</f>
        <v>4.47</v>
      </c>
      <c r="D36" s="159" t="e">
        <f>IF(ROUND(VALUE(SUBSTITUTE(連結実質赤字比率に係る赤字・黒字の構成分析!G$34,"▲", "-")), 2) &lt; 0, ABS(ROUND(VALUE(SUBSTITUTE(連結実質赤字比率に係る赤字・黒字の構成分析!G$34,"▲", "-")), 2)), NA())</f>
        <v>#N/A</v>
      </c>
      <c r="E36" s="159">
        <f>IF(ROUND(VALUE(SUBSTITUTE(連結実質赤字比率に係る赤字・黒字の構成分析!G$34,"▲", "-")), 2) &gt;= 0, ABS(ROUND(VALUE(SUBSTITUTE(連結実質赤字比率に係る赤字・黒字の構成分析!G$34,"▲", "-")), 2)), NA())</f>
        <v>5.47</v>
      </c>
      <c r="F36" s="159" t="e">
        <f>IF(ROUND(VALUE(SUBSTITUTE(連結実質赤字比率に係る赤字・黒字の構成分析!H$34,"▲", "-")), 2) &lt; 0, ABS(ROUND(VALUE(SUBSTITUTE(連結実質赤字比率に係る赤字・黒字の構成分析!H$34,"▲", "-")), 2)), NA())</f>
        <v>#N/A</v>
      </c>
      <c r="G36" s="159">
        <f>IF(ROUND(VALUE(SUBSTITUTE(連結実質赤字比率に係る赤字・黒字の構成分析!H$34,"▲", "-")), 2) &gt;= 0, ABS(ROUND(VALUE(SUBSTITUTE(連結実質赤字比率に係る赤字・黒字の構成分析!H$34,"▲", "-")), 2)), NA())</f>
        <v>6.37</v>
      </c>
      <c r="H36" s="159" t="e">
        <f>IF(ROUND(VALUE(SUBSTITUTE(連結実質赤字比率に係る赤字・黒字の構成分析!I$34,"▲", "-")), 2) &lt; 0, ABS(ROUND(VALUE(SUBSTITUTE(連結実質赤字比率に係る赤字・黒字の構成分析!I$34,"▲", "-")), 2)), NA())</f>
        <v>#N/A</v>
      </c>
      <c r="I36" s="159">
        <f>IF(ROUND(VALUE(SUBSTITUTE(連結実質赤字比率に係る赤字・黒字の構成分析!I$34,"▲", "-")), 2) &gt;= 0, ABS(ROUND(VALUE(SUBSTITUTE(連結実質赤字比率に係る赤字・黒字の構成分析!I$34,"▲", "-")), 2)), NA())</f>
        <v>7.49</v>
      </c>
      <c r="J36" s="159" t="e">
        <f>IF(ROUND(VALUE(SUBSTITUTE(連結実質赤字比率に係る赤字・黒字の構成分析!J$34,"▲", "-")), 2) &lt; 0, ABS(ROUND(VALUE(SUBSTITUTE(連結実質赤字比率に係る赤字・黒字の構成分析!J$34,"▲", "-")), 2)), NA())</f>
        <v>#N/A</v>
      </c>
      <c r="K36" s="159">
        <f>IF(ROUND(VALUE(SUBSTITUTE(連結実質赤字比率に係る赤字・黒字の構成分析!J$34,"▲", "-")), 2) &gt;= 0, ABS(ROUND(VALUE(SUBSTITUTE(連結実質赤字比率に係る赤字・黒字の構成分析!J$34,"▲", "-")), 2)), NA())</f>
        <v>7.79</v>
      </c>
    </row>
    <row r="39" spans="1:16">
      <c r="A39" s="128" t="s">
        <v>54</v>
      </c>
    </row>
    <row r="40" spans="1:16">
      <c r="A40" s="160"/>
      <c r="B40" s="160" t="str">
        <f>'実質公債費比率（分子）の構造'!K$44</f>
        <v>H25</v>
      </c>
      <c r="C40" s="160"/>
      <c r="D40" s="160"/>
      <c r="E40" s="160" t="str">
        <f>'実質公債費比率（分子）の構造'!L$44</f>
        <v>H26</v>
      </c>
      <c r="F40" s="160"/>
      <c r="G40" s="160"/>
      <c r="H40" s="160" t="str">
        <f>'実質公債費比率（分子）の構造'!M$44</f>
        <v>H27</v>
      </c>
      <c r="I40" s="160"/>
      <c r="J40" s="160"/>
      <c r="K40" s="160" t="str">
        <f>'実質公債費比率（分子）の構造'!N$44</f>
        <v>H28</v>
      </c>
      <c r="L40" s="160"/>
      <c r="M40" s="160"/>
      <c r="N40" s="160" t="str">
        <f>'実質公債費比率（分子）の構造'!O$44</f>
        <v>H29</v>
      </c>
      <c r="O40" s="160"/>
      <c r="P40" s="160"/>
    </row>
    <row r="41" spans="1:16">
      <c r="A41" s="160"/>
      <c r="B41" s="160" t="s">
        <v>55</v>
      </c>
      <c r="C41" s="160"/>
      <c r="D41" s="160" t="s">
        <v>56</v>
      </c>
      <c r="E41" s="160" t="s">
        <v>55</v>
      </c>
      <c r="F41" s="160"/>
      <c r="G41" s="160" t="s">
        <v>56</v>
      </c>
      <c r="H41" s="160" t="s">
        <v>55</v>
      </c>
      <c r="I41" s="160"/>
      <c r="J41" s="160" t="s">
        <v>56</v>
      </c>
      <c r="K41" s="160" t="s">
        <v>55</v>
      </c>
      <c r="L41" s="160"/>
      <c r="M41" s="160" t="s">
        <v>56</v>
      </c>
      <c r="N41" s="160" t="s">
        <v>55</v>
      </c>
      <c r="O41" s="160"/>
      <c r="P41" s="160" t="s">
        <v>56</v>
      </c>
    </row>
    <row r="42" spans="1:16">
      <c r="A42" s="160" t="s">
        <v>57</v>
      </c>
      <c r="B42" s="160"/>
      <c r="C42" s="160"/>
      <c r="D42" s="160">
        <f>'実質公債費比率（分子）の構造'!K$52</f>
        <v>2767</v>
      </c>
      <c r="E42" s="160"/>
      <c r="F42" s="160"/>
      <c r="G42" s="160">
        <f>'実質公債費比率（分子）の構造'!L$52</f>
        <v>3031</v>
      </c>
      <c r="H42" s="160"/>
      <c r="I42" s="160"/>
      <c r="J42" s="160">
        <f>'実質公債費比率（分子）の構造'!M$52</f>
        <v>3163</v>
      </c>
      <c r="K42" s="160"/>
      <c r="L42" s="160"/>
      <c r="M42" s="160">
        <f>'実質公債費比率（分子）の構造'!N$52</f>
        <v>3244</v>
      </c>
      <c r="N42" s="160"/>
      <c r="O42" s="160"/>
      <c r="P42" s="160">
        <f>'実質公債費比率（分子）の構造'!O$52</f>
        <v>3253</v>
      </c>
    </row>
    <row r="43" spans="1:16">
      <c r="A43" s="160" t="s">
        <v>58</v>
      </c>
      <c r="B43" s="160">
        <f>'実質公債費比率（分子）の構造'!K$51</f>
        <v>1</v>
      </c>
      <c r="C43" s="160"/>
      <c r="D43" s="160"/>
      <c r="E43" s="160">
        <f>'実質公債費比率（分子）の構造'!L$51</f>
        <v>1</v>
      </c>
      <c r="F43" s="160"/>
      <c r="G43" s="160"/>
      <c r="H43" s="160">
        <f>'実質公債費比率（分子）の構造'!M$51</f>
        <v>1</v>
      </c>
      <c r="I43" s="160"/>
      <c r="J43" s="160"/>
      <c r="K43" s="160">
        <f>'実質公債費比率（分子）の構造'!N$51</f>
        <v>0</v>
      </c>
      <c r="L43" s="160"/>
      <c r="M43" s="160"/>
      <c r="N43" s="160">
        <f>'実質公債費比率（分子）の構造'!O$51</f>
        <v>1</v>
      </c>
      <c r="O43" s="160"/>
      <c r="P43" s="160"/>
    </row>
    <row r="44" spans="1:16">
      <c r="A44" s="160" t="s">
        <v>59</v>
      </c>
      <c r="B44" s="160">
        <f>'実質公債費比率（分子）の構造'!K$50</f>
        <v>76</v>
      </c>
      <c r="C44" s="160"/>
      <c r="D44" s="160"/>
      <c r="E44" s="160">
        <f>'実質公債費比率（分子）の構造'!L$50</f>
        <v>75</v>
      </c>
      <c r="F44" s="160"/>
      <c r="G44" s="160"/>
      <c r="H44" s="160">
        <f>'実質公債費比率（分子）の構造'!M$50</f>
        <v>79</v>
      </c>
      <c r="I44" s="160"/>
      <c r="J44" s="160"/>
      <c r="K44" s="160">
        <f>'実質公債費比率（分子）の構造'!N$50</f>
        <v>2</v>
      </c>
      <c r="L44" s="160"/>
      <c r="M44" s="160"/>
      <c r="N44" s="160">
        <f>'実質公債費比率（分子）の構造'!O$50</f>
        <v>2</v>
      </c>
      <c r="O44" s="160"/>
      <c r="P44" s="160"/>
    </row>
    <row r="45" spans="1:16">
      <c r="A45" s="160" t="s">
        <v>60</v>
      </c>
      <c r="B45" s="160">
        <f>'実質公債費比率（分子）の構造'!K$49</f>
        <v>408</v>
      </c>
      <c r="C45" s="160"/>
      <c r="D45" s="160"/>
      <c r="E45" s="160">
        <f>'実質公債費比率（分子）の構造'!L$49</f>
        <v>408</v>
      </c>
      <c r="F45" s="160"/>
      <c r="G45" s="160"/>
      <c r="H45" s="160">
        <f>'実質公債費比率（分子）の構造'!M$49</f>
        <v>408</v>
      </c>
      <c r="I45" s="160"/>
      <c r="J45" s="160"/>
      <c r="K45" s="160">
        <f>'実質公債費比率（分子）の構造'!N$49</f>
        <v>408</v>
      </c>
      <c r="L45" s="160"/>
      <c r="M45" s="160"/>
      <c r="N45" s="160">
        <f>'実質公債費比率（分子）の構造'!O$49</f>
        <v>408</v>
      </c>
      <c r="O45" s="160"/>
      <c r="P45" s="160"/>
    </row>
    <row r="46" spans="1:16">
      <c r="A46" s="160" t="s">
        <v>61</v>
      </c>
      <c r="B46" s="160">
        <f>'実質公債費比率（分子）の構造'!K$48</f>
        <v>303</v>
      </c>
      <c r="C46" s="160"/>
      <c r="D46" s="160"/>
      <c r="E46" s="160">
        <f>'実質公債費比率（分子）の構造'!L$48</f>
        <v>311</v>
      </c>
      <c r="F46" s="160"/>
      <c r="G46" s="160"/>
      <c r="H46" s="160">
        <f>'実質公債費比率（分子）の構造'!M$48</f>
        <v>358</v>
      </c>
      <c r="I46" s="160"/>
      <c r="J46" s="160"/>
      <c r="K46" s="160">
        <f>'実質公債費比率（分子）の構造'!N$48</f>
        <v>328</v>
      </c>
      <c r="L46" s="160"/>
      <c r="M46" s="160"/>
      <c r="N46" s="160">
        <f>'実質公債費比率（分子）の構造'!O$48</f>
        <v>323</v>
      </c>
      <c r="O46" s="160"/>
      <c r="P46" s="160"/>
    </row>
    <row r="47" spans="1:16">
      <c r="A47" s="160" t="s">
        <v>62</v>
      </c>
      <c r="B47" s="160" t="str">
        <f>'実質公債費比率（分子）の構造'!K$47</f>
        <v>-</v>
      </c>
      <c r="C47" s="160"/>
      <c r="D47" s="160"/>
      <c r="E47" s="160" t="str">
        <f>'実質公債費比率（分子）の構造'!L$47</f>
        <v>-</v>
      </c>
      <c r="F47" s="160"/>
      <c r="G47" s="160"/>
      <c r="H47" s="160" t="str">
        <f>'実質公債費比率（分子）の構造'!M$47</f>
        <v>-</v>
      </c>
      <c r="I47" s="160"/>
      <c r="J47" s="160"/>
      <c r="K47" s="160" t="str">
        <f>'実質公債費比率（分子）の構造'!N$47</f>
        <v>-</v>
      </c>
      <c r="L47" s="160"/>
      <c r="M47" s="160"/>
      <c r="N47" s="160" t="str">
        <f>'実質公債費比率（分子）の構造'!O$47</f>
        <v>-</v>
      </c>
      <c r="O47" s="160"/>
      <c r="P47" s="160"/>
    </row>
    <row r="48" spans="1:16">
      <c r="A48" s="160" t="s">
        <v>63</v>
      </c>
      <c r="B48" s="160" t="str">
        <f>'実質公債費比率（分子）の構造'!K$46</f>
        <v>-</v>
      </c>
      <c r="C48" s="160"/>
      <c r="D48" s="160"/>
      <c r="E48" s="160" t="str">
        <f>'実質公債費比率（分子）の構造'!L$46</f>
        <v>-</v>
      </c>
      <c r="F48" s="160"/>
      <c r="G48" s="160"/>
      <c r="H48" s="160" t="str">
        <f>'実質公債費比率（分子）の構造'!M$46</f>
        <v>-</v>
      </c>
      <c r="I48" s="160"/>
      <c r="J48" s="160"/>
      <c r="K48" s="160" t="str">
        <f>'実質公債費比率（分子）の構造'!N$46</f>
        <v>-</v>
      </c>
      <c r="L48" s="160"/>
      <c r="M48" s="160"/>
      <c r="N48" s="160" t="str">
        <f>'実質公債費比率（分子）の構造'!O$46</f>
        <v>-</v>
      </c>
      <c r="O48" s="160"/>
      <c r="P48" s="160"/>
    </row>
    <row r="49" spans="1:16">
      <c r="A49" s="160" t="s">
        <v>64</v>
      </c>
      <c r="B49" s="160">
        <f>'実質公債費比率（分子）の構造'!K$45</f>
        <v>2821</v>
      </c>
      <c r="C49" s="160"/>
      <c r="D49" s="160"/>
      <c r="E49" s="160">
        <f>'実質公債費比率（分子）の構造'!L$45</f>
        <v>3040</v>
      </c>
      <c r="F49" s="160"/>
      <c r="G49" s="160"/>
      <c r="H49" s="160">
        <f>'実質公債費比率（分子）の構造'!M$45</f>
        <v>3096</v>
      </c>
      <c r="I49" s="160"/>
      <c r="J49" s="160"/>
      <c r="K49" s="160">
        <f>'実質公債費比率（分子）の構造'!N$45</f>
        <v>3132</v>
      </c>
      <c r="L49" s="160"/>
      <c r="M49" s="160"/>
      <c r="N49" s="160">
        <f>'実質公債費比率（分子）の構造'!O$45</f>
        <v>3103</v>
      </c>
      <c r="O49" s="160"/>
      <c r="P49" s="160"/>
    </row>
    <row r="50" spans="1:16">
      <c r="A50" s="160" t="s">
        <v>65</v>
      </c>
      <c r="B50" s="160" t="e">
        <f>NA()</f>
        <v>#N/A</v>
      </c>
      <c r="C50" s="160">
        <f>IF(ISNUMBER('実質公債費比率（分子）の構造'!K$53),'実質公債費比率（分子）の構造'!K$53,NA())</f>
        <v>842</v>
      </c>
      <c r="D50" s="160" t="e">
        <f>NA()</f>
        <v>#N/A</v>
      </c>
      <c r="E50" s="160" t="e">
        <f>NA()</f>
        <v>#N/A</v>
      </c>
      <c r="F50" s="160">
        <f>IF(ISNUMBER('実質公債費比率（分子）の構造'!L$53),'実質公債費比率（分子）の構造'!L$53,NA())</f>
        <v>804</v>
      </c>
      <c r="G50" s="160" t="e">
        <f>NA()</f>
        <v>#N/A</v>
      </c>
      <c r="H50" s="160" t="e">
        <f>NA()</f>
        <v>#N/A</v>
      </c>
      <c r="I50" s="160">
        <f>IF(ISNUMBER('実質公債費比率（分子）の構造'!M$53),'実質公債費比率（分子）の構造'!M$53,NA())</f>
        <v>779</v>
      </c>
      <c r="J50" s="160" t="e">
        <f>NA()</f>
        <v>#N/A</v>
      </c>
      <c r="K50" s="160" t="e">
        <f>NA()</f>
        <v>#N/A</v>
      </c>
      <c r="L50" s="160">
        <f>IF(ISNUMBER('実質公債費比率（分子）の構造'!N$53),'実質公債費比率（分子）の構造'!N$53,NA())</f>
        <v>626</v>
      </c>
      <c r="M50" s="160" t="e">
        <f>NA()</f>
        <v>#N/A</v>
      </c>
      <c r="N50" s="160" t="e">
        <f>NA()</f>
        <v>#N/A</v>
      </c>
      <c r="O50" s="160">
        <f>IF(ISNUMBER('実質公債費比率（分子）の構造'!O$53),'実質公債費比率（分子）の構造'!O$53,NA())</f>
        <v>584</v>
      </c>
      <c r="P50" s="160" t="e">
        <f>NA()</f>
        <v>#N/A</v>
      </c>
    </row>
    <row r="53" spans="1:16">
      <c r="A53" s="128" t="s">
        <v>66</v>
      </c>
    </row>
    <row r="54" spans="1:16">
      <c r="A54" s="159"/>
      <c r="B54" s="159" t="str">
        <f>'将来負担比率（分子）の構造'!I$40</f>
        <v>H25</v>
      </c>
      <c r="C54" s="159"/>
      <c r="D54" s="159"/>
      <c r="E54" s="159" t="str">
        <f>'将来負担比率（分子）の構造'!J$40</f>
        <v>H26</v>
      </c>
      <c r="F54" s="159"/>
      <c r="G54" s="159"/>
      <c r="H54" s="159" t="str">
        <f>'将来負担比率（分子）の構造'!K$40</f>
        <v>H27</v>
      </c>
      <c r="I54" s="159"/>
      <c r="J54" s="159"/>
      <c r="K54" s="159" t="str">
        <f>'将来負担比率（分子）の構造'!L$40</f>
        <v>H28</v>
      </c>
      <c r="L54" s="159"/>
      <c r="M54" s="159"/>
      <c r="N54" s="159" t="str">
        <f>'将来負担比率（分子）の構造'!M$40</f>
        <v>H29</v>
      </c>
      <c r="O54" s="159"/>
      <c r="P54" s="159"/>
    </row>
    <row r="55" spans="1:16">
      <c r="A55" s="159"/>
      <c r="B55" s="159" t="s">
        <v>67</v>
      </c>
      <c r="C55" s="159"/>
      <c r="D55" s="159" t="s">
        <v>68</v>
      </c>
      <c r="E55" s="159" t="s">
        <v>67</v>
      </c>
      <c r="F55" s="159"/>
      <c r="G55" s="159" t="s">
        <v>68</v>
      </c>
      <c r="H55" s="159" t="s">
        <v>67</v>
      </c>
      <c r="I55" s="159"/>
      <c r="J55" s="159" t="s">
        <v>68</v>
      </c>
      <c r="K55" s="159" t="s">
        <v>67</v>
      </c>
      <c r="L55" s="159"/>
      <c r="M55" s="159" t="s">
        <v>68</v>
      </c>
      <c r="N55" s="159" t="s">
        <v>67</v>
      </c>
      <c r="O55" s="159"/>
      <c r="P55" s="159" t="s">
        <v>68</v>
      </c>
    </row>
    <row r="56" spans="1:16">
      <c r="A56" s="159" t="s">
        <v>37</v>
      </c>
      <c r="B56" s="159"/>
      <c r="C56" s="159"/>
      <c r="D56" s="159">
        <f>'将来負担比率（分子）の構造'!I$52</f>
        <v>25464</v>
      </c>
      <c r="E56" s="159"/>
      <c r="F56" s="159"/>
      <c r="G56" s="159">
        <f>'将来負担比率（分子）の構造'!J$52</f>
        <v>25977</v>
      </c>
      <c r="H56" s="159"/>
      <c r="I56" s="159"/>
      <c r="J56" s="159">
        <f>'将来負担比率（分子）の構造'!K$52</f>
        <v>25709</v>
      </c>
      <c r="K56" s="159"/>
      <c r="L56" s="159"/>
      <c r="M56" s="159">
        <f>'将来負担比率（分子）の構造'!L$52</f>
        <v>25346</v>
      </c>
      <c r="N56" s="159"/>
      <c r="O56" s="159"/>
      <c r="P56" s="159">
        <f>'将来負担比率（分子）の構造'!M$52</f>
        <v>25025</v>
      </c>
    </row>
    <row r="57" spans="1:16">
      <c r="A57" s="159" t="s">
        <v>36</v>
      </c>
      <c r="B57" s="159"/>
      <c r="C57" s="159"/>
      <c r="D57" s="159">
        <f>'将来負担比率（分子）の構造'!I$51</f>
        <v>1138</v>
      </c>
      <c r="E57" s="159"/>
      <c r="F57" s="159"/>
      <c r="G57" s="159">
        <f>'将来負担比率（分子）の構造'!J$51</f>
        <v>1066</v>
      </c>
      <c r="H57" s="159"/>
      <c r="I57" s="159"/>
      <c r="J57" s="159">
        <f>'将来負担比率（分子）の構造'!K$51</f>
        <v>927</v>
      </c>
      <c r="K57" s="159"/>
      <c r="L57" s="159"/>
      <c r="M57" s="159">
        <f>'将来負担比率（分子）の構造'!L$51</f>
        <v>833</v>
      </c>
      <c r="N57" s="159"/>
      <c r="O57" s="159"/>
      <c r="P57" s="159">
        <f>'将来負担比率（分子）の構造'!M$51</f>
        <v>731</v>
      </c>
    </row>
    <row r="58" spans="1:16">
      <c r="A58" s="159" t="s">
        <v>35</v>
      </c>
      <c r="B58" s="159"/>
      <c r="C58" s="159"/>
      <c r="D58" s="159">
        <f>'将来負担比率（分子）の構造'!I$50</f>
        <v>8915</v>
      </c>
      <c r="E58" s="159"/>
      <c r="F58" s="159"/>
      <c r="G58" s="159">
        <f>'将来負担比率（分子）の構造'!J$50</f>
        <v>10621</v>
      </c>
      <c r="H58" s="159"/>
      <c r="I58" s="159"/>
      <c r="J58" s="159">
        <f>'将来負担比率（分子）の構造'!K$50</f>
        <v>12289</v>
      </c>
      <c r="K58" s="159"/>
      <c r="L58" s="159"/>
      <c r="M58" s="159">
        <f>'将来負担比率（分子）の構造'!L$50</f>
        <v>13142</v>
      </c>
      <c r="N58" s="159"/>
      <c r="O58" s="159"/>
      <c r="P58" s="159">
        <f>'将来負担比率（分子）の構造'!M$50</f>
        <v>13574</v>
      </c>
    </row>
    <row r="59" spans="1:16">
      <c r="A59" s="159" t="s">
        <v>33</v>
      </c>
      <c r="B59" s="159" t="str">
        <f>'将来負担比率（分子）の構造'!I$49</f>
        <v>-</v>
      </c>
      <c r="C59" s="159"/>
      <c r="D59" s="159"/>
      <c r="E59" s="159" t="str">
        <f>'将来負担比率（分子）の構造'!J$49</f>
        <v>-</v>
      </c>
      <c r="F59" s="159"/>
      <c r="G59" s="159"/>
      <c r="H59" s="159" t="str">
        <f>'将来負担比率（分子）の構造'!K$49</f>
        <v>-</v>
      </c>
      <c r="I59" s="159"/>
      <c r="J59" s="159"/>
      <c r="K59" s="159" t="str">
        <f>'将来負担比率（分子）の構造'!L$49</f>
        <v>-</v>
      </c>
      <c r="L59" s="159"/>
      <c r="M59" s="159"/>
      <c r="N59" s="159" t="str">
        <f>'将来負担比率（分子）の構造'!M$49</f>
        <v>-</v>
      </c>
      <c r="O59" s="159"/>
      <c r="P59" s="159"/>
    </row>
    <row r="60" spans="1:16">
      <c r="A60" s="159" t="s">
        <v>32</v>
      </c>
      <c r="B60" s="159" t="str">
        <f>'将来負担比率（分子）の構造'!I$48</f>
        <v>-</v>
      </c>
      <c r="C60" s="159"/>
      <c r="D60" s="159"/>
      <c r="E60" s="159" t="str">
        <f>'将来負担比率（分子）の構造'!J$48</f>
        <v>-</v>
      </c>
      <c r="F60" s="159"/>
      <c r="G60" s="159"/>
      <c r="H60" s="159" t="str">
        <f>'将来負担比率（分子）の構造'!K$48</f>
        <v>-</v>
      </c>
      <c r="I60" s="159"/>
      <c r="J60" s="159"/>
      <c r="K60" s="159" t="str">
        <f>'将来負担比率（分子）の構造'!L$48</f>
        <v>-</v>
      </c>
      <c r="L60" s="159"/>
      <c r="M60" s="159"/>
      <c r="N60" s="159" t="str">
        <f>'将来負担比率（分子）の構造'!M$48</f>
        <v>-</v>
      </c>
      <c r="O60" s="159"/>
      <c r="P60" s="159"/>
    </row>
    <row r="61" spans="1:16">
      <c r="A61" s="159" t="s">
        <v>30</v>
      </c>
      <c r="B61" s="159">
        <f>'将来負担比率（分子）の構造'!I$46</f>
        <v>21</v>
      </c>
      <c r="C61" s="159"/>
      <c r="D61" s="159"/>
      <c r="E61" s="159">
        <f>'将来負担比率（分子）の構造'!J$46</f>
        <v>20</v>
      </c>
      <c r="F61" s="159"/>
      <c r="G61" s="159"/>
      <c r="H61" s="159">
        <f>'将来負担比率（分子）の構造'!K$46</f>
        <v>18</v>
      </c>
      <c r="I61" s="159"/>
      <c r="J61" s="159"/>
      <c r="K61" s="159">
        <f>'将来負担比率（分子）の構造'!L$46</f>
        <v>17</v>
      </c>
      <c r="L61" s="159"/>
      <c r="M61" s="159"/>
      <c r="N61" s="159">
        <f>'将来負担比率（分子）の構造'!M$46</f>
        <v>16</v>
      </c>
      <c r="O61" s="159"/>
      <c r="P61" s="159"/>
    </row>
    <row r="62" spans="1:16">
      <c r="A62" s="159" t="s">
        <v>29</v>
      </c>
      <c r="B62" s="159">
        <f>'将来負担比率（分子）の構造'!I$45</f>
        <v>3970</v>
      </c>
      <c r="C62" s="159"/>
      <c r="D62" s="159"/>
      <c r="E62" s="159">
        <f>'将来負担比率（分子）の構造'!J$45</f>
        <v>3728</v>
      </c>
      <c r="F62" s="159"/>
      <c r="G62" s="159"/>
      <c r="H62" s="159">
        <f>'将来負担比率（分子）の構造'!K$45</f>
        <v>3487</v>
      </c>
      <c r="I62" s="159"/>
      <c r="J62" s="159"/>
      <c r="K62" s="159">
        <f>'将来負担比率（分子）の構造'!L$45</f>
        <v>3462</v>
      </c>
      <c r="L62" s="159"/>
      <c r="M62" s="159"/>
      <c r="N62" s="159">
        <f>'将来負担比率（分子）の構造'!M$45</f>
        <v>3481</v>
      </c>
      <c r="O62" s="159"/>
      <c r="P62" s="159"/>
    </row>
    <row r="63" spans="1:16">
      <c r="A63" s="159" t="s">
        <v>28</v>
      </c>
      <c r="B63" s="159">
        <f>'将来負担比率（分子）の構造'!I$44</f>
        <v>1924</v>
      </c>
      <c r="C63" s="159"/>
      <c r="D63" s="159"/>
      <c r="E63" s="159">
        <f>'将来負担比率（分子）の構造'!J$44</f>
        <v>1539</v>
      </c>
      <c r="F63" s="159"/>
      <c r="G63" s="159"/>
      <c r="H63" s="159">
        <f>'将来負担比率（分子）の構造'!K$44</f>
        <v>1149</v>
      </c>
      <c r="I63" s="159"/>
      <c r="J63" s="159"/>
      <c r="K63" s="159">
        <f>'将来負担比率（分子）の構造'!L$44</f>
        <v>754</v>
      </c>
      <c r="L63" s="159"/>
      <c r="M63" s="159"/>
      <c r="N63" s="159">
        <f>'将来負担比率（分子）の構造'!M$44</f>
        <v>589</v>
      </c>
      <c r="O63" s="159"/>
      <c r="P63" s="159"/>
    </row>
    <row r="64" spans="1:16">
      <c r="A64" s="159" t="s">
        <v>27</v>
      </c>
      <c r="B64" s="159">
        <f>'将来負担比率（分子）の構造'!I$43</f>
        <v>3942</v>
      </c>
      <c r="C64" s="159"/>
      <c r="D64" s="159"/>
      <c r="E64" s="159">
        <f>'将来負担比率（分子）の構造'!J$43</f>
        <v>3786</v>
      </c>
      <c r="F64" s="159"/>
      <c r="G64" s="159"/>
      <c r="H64" s="159">
        <f>'将来負担比率（分子）の構造'!K$43</f>
        <v>3692</v>
      </c>
      <c r="I64" s="159"/>
      <c r="J64" s="159"/>
      <c r="K64" s="159">
        <f>'将来負担比率（分子）の構造'!L$43</f>
        <v>3598</v>
      </c>
      <c r="L64" s="159"/>
      <c r="M64" s="159"/>
      <c r="N64" s="159">
        <f>'将来負担比率（分子）の構造'!M$43</f>
        <v>3445</v>
      </c>
      <c r="O64" s="159"/>
      <c r="P64" s="159"/>
    </row>
    <row r="65" spans="1:16">
      <c r="A65" s="159" t="s">
        <v>26</v>
      </c>
      <c r="B65" s="159">
        <f>'将来負担比率（分子）の構造'!I$42</f>
        <v>372</v>
      </c>
      <c r="C65" s="159"/>
      <c r="D65" s="159"/>
      <c r="E65" s="159">
        <f>'将来負担比率（分子）の構造'!J$42</f>
        <v>310</v>
      </c>
      <c r="F65" s="159"/>
      <c r="G65" s="159"/>
      <c r="H65" s="159" t="str">
        <f>'将来負担比率（分子）の構造'!K$42</f>
        <v>-</v>
      </c>
      <c r="I65" s="159"/>
      <c r="J65" s="159"/>
      <c r="K65" s="159" t="str">
        <f>'将来負担比率（分子）の構造'!L$42</f>
        <v>-</v>
      </c>
      <c r="L65" s="159"/>
      <c r="M65" s="159"/>
      <c r="N65" s="159" t="str">
        <f>'将来負担比率（分子）の構造'!M$42</f>
        <v>-</v>
      </c>
      <c r="O65" s="159"/>
      <c r="P65" s="159"/>
    </row>
    <row r="66" spans="1:16">
      <c r="A66" s="159" t="s">
        <v>25</v>
      </c>
      <c r="B66" s="159">
        <f>'将来負担比率（分子）の構造'!I$41</f>
        <v>27856</v>
      </c>
      <c r="C66" s="159"/>
      <c r="D66" s="159"/>
      <c r="E66" s="159">
        <f>'将来負担比率（分子）の構造'!J$41</f>
        <v>29027</v>
      </c>
      <c r="F66" s="159"/>
      <c r="G66" s="159"/>
      <c r="H66" s="159">
        <f>'将来負担比率（分子）の構造'!K$41</f>
        <v>28720</v>
      </c>
      <c r="I66" s="159"/>
      <c r="J66" s="159"/>
      <c r="K66" s="159">
        <f>'将来負担比率（分子）の構造'!L$41</f>
        <v>28336</v>
      </c>
      <c r="L66" s="159"/>
      <c r="M66" s="159"/>
      <c r="N66" s="159">
        <f>'将来負担比率（分子）の構造'!M$41</f>
        <v>28016</v>
      </c>
      <c r="O66" s="159"/>
      <c r="P66" s="159"/>
    </row>
    <row r="67" spans="1:16">
      <c r="A67" s="159" t="s">
        <v>69</v>
      </c>
      <c r="B67" s="159" t="e">
        <f>NA()</f>
        <v>#N/A</v>
      </c>
      <c r="C67" s="159">
        <f>IF(ISNUMBER('将来負担比率（分子）の構造'!I$53), IF('将来負担比率（分子）の構造'!I$53 &lt; 0, 0, '将来負担比率（分子）の構造'!I$53), NA())</f>
        <v>2568</v>
      </c>
      <c r="D67" s="159" t="e">
        <f>NA()</f>
        <v>#N/A</v>
      </c>
      <c r="E67" s="159" t="e">
        <f>NA()</f>
        <v>#N/A</v>
      </c>
      <c r="F67" s="159">
        <f>IF(ISNUMBER('将来負担比率（分子）の構造'!J$53), IF('将来負担比率（分子）の構造'!J$53 &lt; 0, 0, '将来負担比率（分子）の構造'!J$53), NA())</f>
        <v>744</v>
      </c>
      <c r="G67" s="159" t="e">
        <f>NA()</f>
        <v>#N/A</v>
      </c>
      <c r="H67" s="159" t="e">
        <f>NA()</f>
        <v>#N/A</v>
      </c>
      <c r="I67" s="159">
        <f>IF(ISNUMBER('将来負担比率（分子）の構造'!K$53), IF('将来負担比率（分子）の構造'!K$53 &lt; 0, 0, '将来負担比率（分子）の構造'!K$53), NA())</f>
        <v>0</v>
      </c>
      <c r="J67" s="159" t="e">
        <f>NA()</f>
        <v>#N/A</v>
      </c>
      <c r="K67" s="159" t="e">
        <f>NA()</f>
        <v>#N/A</v>
      </c>
      <c r="L67" s="159">
        <f>IF(ISNUMBER('将来負担比率（分子）の構造'!L$53), IF('将来負担比率（分子）の構造'!L$53 &lt; 0, 0, '将来負担比率（分子）の構造'!L$53), NA())</f>
        <v>0</v>
      </c>
      <c r="M67" s="159" t="e">
        <f>NA()</f>
        <v>#N/A</v>
      </c>
      <c r="N67" s="159" t="e">
        <f>NA()</f>
        <v>#N/A</v>
      </c>
      <c r="O67" s="159">
        <f>IF(ISNUMBER('将来負担比率（分子）の構造'!M$53), IF('将来負担比率（分子）の構造'!M$53 &lt; 0, 0, '将来負担比率（分子）の構造'!M$53), NA())</f>
        <v>0</v>
      </c>
      <c r="P67" s="159" t="e">
        <f>NA()</f>
        <v>#N/A</v>
      </c>
    </row>
    <row r="70" spans="1:16">
      <c r="A70" s="161" t="s">
        <v>70</v>
      </c>
      <c r="B70" s="161"/>
      <c r="C70" s="161"/>
      <c r="D70" s="161"/>
      <c r="E70" s="161"/>
      <c r="F70" s="161"/>
    </row>
    <row r="71" spans="1:16">
      <c r="A71" s="162"/>
      <c r="B71" s="162" t="str">
        <f>基金残高に係る経年分析!F54</f>
        <v>H27</v>
      </c>
      <c r="C71" s="162" t="str">
        <f>基金残高に係る経年分析!G54</f>
        <v>H28</v>
      </c>
      <c r="D71" s="162" t="str">
        <f>基金残高に係る経年分析!H54</f>
        <v>H29</v>
      </c>
    </row>
    <row r="72" spans="1:16">
      <c r="A72" s="162" t="s">
        <v>71</v>
      </c>
      <c r="B72" s="163">
        <f>基金残高に係る経年分析!F55</f>
        <v>2673</v>
      </c>
      <c r="C72" s="163">
        <f>基金残高に係る経年分析!G55</f>
        <v>2798</v>
      </c>
      <c r="D72" s="163">
        <f>基金残高に係る経年分析!H55</f>
        <v>2804</v>
      </c>
    </row>
    <row r="73" spans="1:16">
      <c r="A73" s="162" t="s">
        <v>72</v>
      </c>
      <c r="B73" s="163">
        <f>基金残高に係る経年分析!F56</f>
        <v>2472</v>
      </c>
      <c r="C73" s="163">
        <f>基金残高に係る経年分析!G56</f>
        <v>2726</v>
      </c>
      <c r="D73" s="163">
        <f>基金残高に係る経年分析!H56</f>
        <v>3045</v>
      </c>
    </row>
    <row r="74" spans="1:16">
      <c r="A74" s="162" t="s">
        <v>73</v>
      </c>
      <c r="B74" s="163">
        <f>基金残高に係る経年分析!F57</f>
        <v>5986</v>
      </c>
      <c r="C74" s="163">
        <f>基金残高に係る経年分析!G57</f>
        <v>6667</v>
      </c>
      <c r="D74" s="163">
        <f>基金残高に係る経年分析!H57</f>
        <v>6766</v>
      </c>
    </row>
  </sheetData>
  <sheetProtection algorithmName="SHA-512" hashValue="Sae6pRL/cFElE6yRS/2AtwHE9+GmiwOqsLqW3FUjUrdO5YLQHGqp+v13cNxgO9jnja8nhe4aizPSr7Lih+2sWQ==" saltValue="1VCSPuCtEtewsyF4Yx4H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4" customWidth="1"/>
    <col min="96" max="133" width="1.625" style="220" customWidth="1"/>
    <col min="134" max="143" width="1.625" style="204" customWidth="1"/>
    <col min="144" max="16384" width="0" style="204" hidden="1"/>
  </cols>
  <sheetData>
    <row r="1" spans="2:143" ht="22.5" customHeight="1" thickBot="1">
      <c r="B1" s="201"/>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597" t="s">
        <v>213</v>
      </c>
      <c r="DI1" s="598"/>
      <c r="DJ1" s="598"/>
      <c r="DK1" s="598"/>
      <c r="DL1" s="598"/>
      <c r="DM1" s="598"/>
      <c r="DN1" s="599"/>
      <c r="DO1" s="204"/>
      <c r="DP1" s="597" t="s">
        <v>214</v>
      </c>
      <c r="DQ1" s="598"/>
      <c r="DR1" s="598"/>
      <c r="DS1" s="598"/>
      <c r="DT1" s="598"/>
      <c r="DU1" s="598"/>
      <c r="DV1" s="598"/>
      <c r="DW1" s="598"/>
      <c r="DX1" s="598"/>
      <c r="DY1" s="598"/>
      <c r="DZ1" s="598"/>
      <c r="EA1" s="598"/>
      <c r="EB1" s="598"/>
      <c r="EC1" s="599"/>
      <c r="ED1" s="202"/>
      <c r="EE1" s="202"/>
      <c r="EF1" s="202"/>
      <c r="EG1" s="202"/>
      <c r="EH1" s="202"/>
      <c r="EI1" s="202"/>
      <c r="EJ1" s="202"/>
      <c r="EK1" s="202"/>
      <c r="EL1" s="202"/>
      <c r="EM1" s="202"/>
    </row>
    <row r="2" spans="2:143" ht="22.5" customHeight="1">
      <c r="B2" s="205" t="s">
        <v>215</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row>
    <row r="3" spans="2:143" ht="11.25" customHeight="1">
      <c r="B3" s="600" t="s">
        <v>216</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217</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218</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219</v>
      </c>
      <c r="S4" s="601"/>
      <c r="T4" s="601"/>
      <c r="U4" s="601"/>
      <c r="V4" s="601"/>
      <c r="W4" s="601"/>
      <c r="X4" s="601"/>
      <c r="Y4" s="602"/>
      <c r="Z4" s="600" t="s">
        <v>220</v>
      </c>
      <c r="AA4" s="601"/>
      <c r="AB4" s="601"/>
      <c r="AC4" s="602"/>
      <c r="AD4" s="600" t="s">
        <v>221</v>
      </c>
      <c r="AE4" s="601"/>
      <c r="AF4" s="601"/>
      <c r="AG4" s="601"/>
      <c r="AH4" s="601"/>
      <c r="AI4" s="601"/>
      <c r="AJ4" s="601"/>
      <c r="AK4" s="602"/>
      <c r="AL4" s="600" t="s">
        <v>220</v>
      </c>
      <c r="AM4" s="601"/>
      <c r="AN4" s="601"/>
      <c r="AO4" s="602"/>
      <c r="AP4" s="606" t="s">
        <v>222</v>
      </c>
      <c r="AQ4" s="606"/>
      <c r="AR4" s="606"/>
      <c r="AS4" s="606"/>
      <c r="AT4" s="606"/>
      <c r="AU4" s="606"/>
      <c r="AV4" s="606"/>
      <c r="AW4" s="606"/>
      <c r="AX4" s="606"/>
      <c r="AY4" s="606"/>
      <c r="AZ4" s="606"/>
      <c r="BA4" s="606"/>
      <c r="BB4" s="606"/>
      <c r="BC4" s="606"/>
      <c r="BD4" s="606"/>
      <c r="BE4" s="606"/>
      <c r="BF4" s="606"/>
      <c r="BG4" s="606" t="s">
        <v>223</v>
      </c>
      <c r="BH4" s="606"/>
      <c r="BI4" s="606"/>
      <c r="BJ4" s="606"/>
      <c r="BK4" s="606"/>
      <c r="BL4" s="606"/>
      <c r="BM4" s="606"/>
      <c r="BN4" s="606"/>
      <c r="BO4" s="606" t="s">
        <v>220</v>
      </c>
      <c r="BP4" s="606"/>
      <c r="BQ4" s="606"/>
      <c r="BR4" s="606"/>
      <c r="BS4" s="606" t="s">
        <v>224</v>
      </c>
      <c r="BT4" s="606"/>
      <c r="BU4" s="606"/>
      <c r="BV4" s="606"/>
      <c r="BW4" s="606"/>
      <c r="BX4" s="606"/>
      <c r="BY4" s="606"/>
      <c r="BZ4" s="606"/>
      <c r="CA4" s="606"/>
      <c r="CB4" s="606"/>
      <c r="CD4" s="603" t="s">
        <v>225</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8" customFormat="1" ht="11.25" customHeight="1">
      <c r="B5" s="607" t="s">
        <v>226</v>
      </c>
      <c r="C5" s="608"/>
      <c r="D5" s="608"/>
      <c r="E5" s="608"/>
      <c r="F5" s="608"/>
      <c r="G5" s="608"/>
      <c r="H5" s="608"/>
      <c r="I5" s="608"/>
      <c r="J5" s="608"/>
      <c r="K5" s="608"/>
      <c r="L5" s="608"/>
      <c r="M5" s="608"/>
      <c r="N5" s="608"/>
      <c r="O5" s="608"/>
      <c r="P5" s="608"/>
      <c r="Q5" s="609"/>
      <c r="R5" s="610">
        <v>2843208</v>
      </c>
      <c r="S5" s="611"/>
      <c r="T5" s="611"/>
      <c r="U5" s="611"/>
      <c r="V5" s="611"/>
      <c r="W5" s="611"/>
      <c r="X5" s="611"/>
      <c r="Y5" s="612"/>
      <c r="Z5" s="613">
        <v>10.4</v>
      </c>
      <c r="AA5" s="613"/>
      <c r="AB5" s="613"/>
      <c r="AC5" s="613"/>
      <c r="AD5" s="614">
        <v>2793322</v>
      </c>
      <c r="AE5" s="614"/>
      <c r="AF5" s="614"/>
      <c r="AG5" s="614"/>
      <c r="AH5" s="614"/>
      <c r="AI5" s="614"/>
      <c r="AJ5" s="614"/>
      <c r="AK5" s="614"/>
      <c r="AL5" s="615">
        <v>21.4</v>
      </c>
      <c r="AM5" s="616"/>
      <c r="AN5" s="616"/>
      <c r="AO5" s="617"/>
      <c r="AP5" s="607" t="s">
        <v>227</v>
      </c>
      <c r="AQ5" s="608"/>
      <c r="AR5" s="608"/>
      <c r="AS5" s="608"/>
      <c r="AT5" s="608"/>
      <c r="AU5" s="608"/>
      <c r="AV5" s="608"/>
      <c r="AW5" s="608"/>
      <c r="AX5" s="608"/>
      <c r="AY5" s="608"/>
      <c r="AZ5" s="608"/>
      <c r="BA5" s="608"/>
      <c r="BB5" s="608"/>
      <c r="BC5" s="608"/>
      <c r="BD5" s="608"/>
      <c r="BE5" s="608"/>
      <c r="BF5" s="609"/>
      <c r="BG5" s="621">
        <v>2763426</v>
      </c>
      <c r="BH5" s="622"/>
      <c r="BI5" s="622"/>
      <c r="BJ5" s="622"/>
      <c r="BK5" s="622"/>
      <c r="BL5" s="622"/>
      <c r="BM5" s="622"/>
      <c r="BN5" s="623"/>
      <c r="BO5" s="624">
        <v>97.2</v>
      </c>
      <c r="BP5" s="624"/>
      <c r="BQ5" s="624"/>
      <c r="BR5" s="624"/>
      <c r="BS5" s="625">
        <v>17790</v>
      </c>
      <c r="BT5" s="625"/>
      <c r="BU5" s="625"/>
      <c r="BV5" s="625"/>
      <c r="BW5" s="625"/>
      <c r="BX5" s="625"/>
      <c r="BY5" s="625"/>
      <c r="BZ5" s="625"/>
      <c r="CA5" s="625"/>
      <c r="CB5" s="629"/>
      <c r="CD5" s="603" t="s">
        <v>222</v>
      </c>
      <c r="CE5" s="604"/>
      <c r="CF5" s="604"/>
      <c r="CG5" s="604"/>
      <c r="CH5" s="604"/>
      <c r="CI5" s="604"/>
      <c r="CJ5" s="604"/>
      <c r="CK5" s="604"/>
      <c r="CL5" s="604"/>
      <c r="CM5" s="604"/>
      <c r="CN5" s="604"/>
      <c r="CO5" s="604"/>
      <c r="CP5" s="604"/>
      <c r="CQ5" s="605"/>
      <c r="CR5" s="603" t="s">
        <v>228</v>
      </c>
      <c r="CS5" s="604"/>
      <c r="CT5" s="604"/>
      <c r="CU5" s="604"/>
      <c r="CV5" s="604"/>
      <c r="CW5" s="604"/>
      <c r="CX5" s="604"/>
      <c r="CY5" s="605"/>
      <c r="CZ5" s="603" t="s">
        <v>220</v>
      </c>
      <c r="DA5" s="604"/>
      <c r="DB5" s="604"/>
      <c r="DC5" s="605"/>
      <c r="DD5" s="603" t="s">
        <v>229</v>
      </c>
      <c r="DE5" s="604"/>
      <c r="DF5" s="604"/>
      <c r="DG5" s="604"/>
      <c r="DH5" s="604"/>
      <c r="DI5" s="604"/>
      <c r="DJ5" s="604"/>
      <c r="DK5" s="604"/>
      <c r="DL5" s="604"/>
      <c r="DM5" s="604"/>
      <c r="DN5" s="604"/>
      <c r="DO5" s="604"/>
      <c r="DP5" s="605"/>
      <c r="DQ5" s="603" t="s">
        <v>230</v>
      </c>
      <c r="DR5" s="604"/>
      <c r="DS5" s="604"/>
      <c r="DT5" s="604"/>
      <c r="DU5" s="604"/>
      <c r="DV5" s="604"/>
      <c r="DW5" s="604"/>
      <c r="DX5" s="604"/>
      <c r="DY5" s="604"/>
      <c r="DZ5" s="604"/>
      <c r="EA5" s="604"/>
      <c r="EB5" s="604"/>
      <c r="EC5" s="605"/>
    </row>
    <row r="6" spans="2:143" ht="11.25" customHeight="1">
      <c r="B6" s="618" t="s">
        <v>231</v>
      </c>
      <c r="C6" s="619"/>
      <c r="D6" s="619"/>
      <c r="E6" s="619"/>
      <c r="F6" s="619"/>
      <c r="G6" s="619"/>
      <c r="H6" s="619"/>
      <c r="I6" s="619"/>
      <c r="J6" s="619"/>
      <c r="K6" s="619"/>
      <c r="L6" s="619"/>
      <c r="M6" s="619"/>
      <c r="N6" s="619"/>
      <c r="O6" s="619"/>
      <c r="P6" s="619"/>
      <c r="Q6" s="620"/>
      <c r="R6" s="621">
        <v>196029</v>
      </c>
      <c r="S6" s="622"/>
      <c r="T6" s="622"/>
      <c r="U6" s="622"/>
      <c r="V6" s="622"/>
      <c r="W6" s="622"/>
      <c r="X6" s="622"/>
      <c r="Y6" s="623"/>
      <c r="Z6" s="624">
        <v>0.7</v>
      </c>
      <c r="AA6" s="624"/>
      <c r="AB6" s="624"/>
      <c r="AC6" s="624"/>
      <c r="AD6" s="625">
        <v>196029</v>
      </c>
      <c r="AE6" s="625"/>
      <c r="AF6" s="625"/>
      <c r="AG6" s="625"/>
      <c r="AH6" s="625"/>
      <c r="AI6" s="625"/>
      <c r="AJ6" s="625"/>
      <c r="AK6" s="625"/>
      <c r="AL6" s="626">
        <v>1.5</v>
      </c>
      <c r="AM6" s="627"/>
      <c r="AN6" s="627"/>
      <c r="AO6" s="628"/>
      <c r="AP6" s="618" t="s">
        <v>232</v>
      </c>
      <c r="AQ6" s="619"/>
      <c r="AR6" s="619"/>
      <c r="AS6" s="619"/>
      <c r="AT6" s="619"/>
      <c r="AU6" s="619"/>
      <c r="AV6" s="619"/>
      <c r="AW6" s="619"/>
      <c r="AX6" s="619"/>
      <c r="AY6" s="619"/>
      <c r="AZ6" s="619"/>
      <c r="BA6" s="619"/>
      <c r="BB6" s="619"/>
      <c r="BC6" s="619"/>
      <c r="BD6" s="619"/>
      <c r="BE6" s="619"/>
      <c r="BF6" s="620"/>
      <c r="BG6" s="621">
        <v>2763426</v>
      </c>
      <c r="BH6" s="622"/>
      <c r="BI6" s="622"/>
      <c r="BJ6" s="622"/>
      <c r="BK6" s="622"/>
      <c r="BL6" s="622"/>
      <c r="BM6" s="622"/>
      <c r="BN6" s="623"/>
      <c r="BO6" s="624">
        <v>97.2</v>
      </c>
      <c r="BP6" s="624"/>
      <c r="BQ6" s="624"/>
      <c r="BR6" s="624"/>
      <c r="BS6" s="625">
        <v>17790</v>
      </c>
      <c r="BT6" s="625"/>
      <c r="BU6" s="625"/>
      <c r="BV6" s="625"/>
      <c r="BW6" s="625"/>
      <c r="BX6" s="625"/>
      <c r="BY6" s="625"/>
      <c r="BZ6" s="625"/>
      <c r="CA6" s="625"/>
      <c r="CB6" s="629"/>
      <c r="CD6" s="632" t="s">
        <v>233</v>
      </c>
      <c r="CE6" s="633"/>
      <c r="CF6" s="633"/>
      <c r="CG6" s="633"/>
      <c r="CH6" s="633"/>
      <c r="CI6" s="633"/>
      <c r="CJ6" s="633"/>
      <c r="CK6" s="633"/>
      <c r="CL6" s="633"/>
      <c r="CM6" s="633"/>
      <c r="CN6" s="633"/>
      <c r="CO6" s="633"/>
      <c r="CP6" s="633"/>
      <c r="CQ6" s="634"/>
      <c r="CR6" s="621">
        <v>194025</v>
      </c>
      <c r="CS6" s="622"/>
      <c r="CT6" s="622"/>
      <c r="CU6" s="622"/>
      <c r="CV6" s="622"/>
      <c r="CW6" s="622"/>
      <c r="CX6" s="622"/>
      <c r="CY6" s="623"/>
      <c r="CZ6" s="615">
        <v>0.7</v>
      </c>
      <c r="DA6" s="616"/>
      <c r="DB6" s="616"/>
      <c r="DC6" s="635"/>
      <c r="DD6" s="630" t="s">
        <v>180</v>
      </c>
      <c r="DE6" s="622"/>
      <c r="DF6" s="622"/>
      <c r="DG6" s="622"/>
      <c r="DH6" s="622"/>
      <c r="DI6" s="622"/>
      <c r="DJ6" s="622"/>
      <c r="DK6" s="622"/>
      <c r="DL6" s="622"/>
      <c r="DM6" s="622"/>
      <c r="DN6" s="622"/>
      <c r="DO6" s="622"/>
      <c r="DP6" s="623"/>
      <c r="DQ6" s="630">
        <v>194025</v>
      </c>
      <c r="DR6" s="622"/>
      <c r="DS6" s="622"/>
      <c r="DT6" s="622"/>
      <c r="DU6" s="622"/>
      <c r="DV6" s="622"/>
      <c r="DW6" s="622"/>
      <c r="DX6" s="622"/>
      <c r="DY6" s="622"/>
      <c r="DZ6" s="622"/>
      <c r="EA6" s="622"/>
      <c r="EB6" s="622"/>
      <c r="EC6" s="631"/>
    </row>
    <row r="7" spans="2:143" ht="11.25" customHeight="1">
      <c r="B7" s="618" t="s">
        <v>234</v>
      </c>
      <c r="C7" s="619"/>
      <c r="D7" s="619"/>
      <c r="E7" s="619"/>
      <c r="F7" s="619"/>
      <c r="G7" s="619"/>
      <c r="H7" s="619"/>
      <c r="I7" s="619"/>
      <c r="J7" s="619"/>
      <c r="K7" s="619"/>
      <c r="L7" s="619"/>
      <c r="M7" s="619"/>
      <c r="N7" s="619"/>
      <c r="O7" s="619"/>
      <c r="P7" s="619"/>
      <c r="Q7" s="620"/>
      <c r="R7" s="621">
        <v>4614</v>
      </c>
      <c r="S7" s="622"/>
      <c r="T7" s="622"/>
      <c r="U7" s="622"/>
      <c r="V7" s="622"/>
      <c r="W7" s="622"/>
      <c r="X7" s="622"/>
      <c r="Y7" s="623"/>
      <c r="Z7" s="624">
        <v>0</v>
      </c>
      <c r="AA7" s="624"/>
      <c r="AB7" s="624"/>
      <c r="AC7" s="624"/>
      <c r="AD7" s="625">
        <v>4614</v>
      </c>
      <c r="AE7" s="625"/>
      <c r="AF7" s="625"/>
      <c r="AG7" s="625"/>
      <c r="AH7" s="625"/>
      <c r="AI7" s="625"/>
      <c r="AJ7" s="625"/>
      <c r="AK7" s="625"/>
      <c r="AL7" s="626">
        <v>0</v>
      </c>
      <c r="AM7" s="627"/>
      <c r="AN7" s="627"/>
      <c r="AO7" s="628"/>
      <c r="AP7" s="618" t="s">
        <v>235</v>
      </c>
      <c r="AQ7" s="619"/>
      <c r="AR7" s="619"/>
      <c r="AS7" s="619"/>
      <c r="AT7" s="619"/>
      <c r="AU7" s="619"/>
      <c r="AV7" s="619"/>
      <c r="AW7" s="619"/>
      <c r="AX7" s="619"/>
      <c r="AY7" s="619"/>
      <c r="AZ7" s="619"/>
      <c r="BA7" s="619"/>
      <c r="BB7" s="619"/>
      <c r="BC7" s="619"/>
      <c r="BD7" s="619"/>
      <c r="BE7" s="619"/>
      <c r="BF7" s="620"/>
      <c r="BG7" s="621">
        <v>1165973</v>
      </c>
      <c r="BH7" s="622"/>
      <c r="BI7" s="622"/>
      <c r="BJ7" s="622"/>
      <c r="BK7" s="622"/>
      <c r="BL7" s="622"/>
      <c r="BM7" s="622"/>
      <c r="BN7" s="623"/>
      <c r="BO7" s="624">
        <v>41</v>
      </c>
      <c r="BP7" s="624"/>
      <c r="BQ7" s="624"/>
      <c r="BR7" s="624"/>
      <c r="BS7" s="625">
        <v>17790</v>
      </c>
      <c r="BT7" s="625"/>
      <c r="BU7" s="625"/>
      <c r="BV7" s="625"/>
      <c r="BW7" s="625"/>
      <c r="BX7" s="625"/>
      <c r="BY7" s="625"/>
      <c r="BZ7" s="625"/>
      <c r="CA7" s="625"/>
      <c r="CB7" s="629"/>
      <c r="CD7" s="636" t="s">
        <v>236</v>
      </c>
      <c r="CE7" s="637"/>
      <c r="CF7" s="637"/>
      <c r="CG7" s="637"/>
      <c r="CH7" s="637"/>
      <c r="CI7" s="637"/>
      <c r="CJ7" s="637"/>
      <c r="CK7" s="637"/>
      <c r="CL7" s="637"/>
      <c r="CM7" s="637"/>
      <c r="CN7" s="637"/>
      <c r="CO7" s="637"/>
      <c r="CP7" s="637"/>
      <c r="CQ7" s="638"/>
      <c r="CR7" s="621">
        <v>4945661</v>
      </c>
      <c r="CS7" s="622"/>
      <c r="CT7" s="622"/>
      <c r="CU7" s="622"/>
      <c r="CV7" s="622"/>
      <c r="CW7" s="622"/>
      <c r="CX7" s="622"/>
      <c r="CY7" s="623"/>
      <c r="CZ7" s="624">
        <v>18.399999999999999</v>
      </c>
      <c r="DA7" s="624"/>
      <c r="DB7" s="624"/>
      <c r="DC7" s="624"/>
      <c r="DD7" s="630">
        <v>779568</v>
      </c>
      <c r="DE7" s="622"/>
      <c r="DF7" s="622"/>
      <c r="DG7" s="622"/>
      <c r="DH7" s="622"/>
      <c r="DI7" s="622"/>
      <c r="DJ7" s="622"/>
      <c r="DK7" s="622"/>
      <c r="DL7" s="622"/>
      <c r="DM7" s="622"/>
      <c r="DN7" s="622"/>
      <c r="DO7" s="622"/>
      <c r="DP7" s="623"/>
      <c r="DQ7" s="630">
        <v>2483268</v>
      </c>
      <c r="DR7" s="622"/>
      <c r="DS7" s="622"/>
      <c r="DT7" s="622"/>
      <c r="DU7" s="622"/>
      <c r="DV7" s="622"/>
      <c r="DW7" s="622"/>
      <c r="DX7" s="622"/>
      <c r="DY7" s="622"/>
      <c r="DZ7" s="622"/>
      <c r="EA7" s="622"/>
      <c r="EB7" s="622"/>
      <c r="EC7" s="631"/>
    </row>
    <row r="8" spans="2:143" ht="11.25" customHeight="1">
      <c r="B8" s="618" t="s">
        <v>237</v>
      </c>
      <c r="C8" s="619"/>
      <c r="D8" s="619"/>
      <c r="E8" s="619"/>
      <c r="F8" s="619"/>
      <c r="G8" s="619"/>
      <c r="H8" s="619"/>
      <c r="I8" s="619"/>
      <c r="J8" s="619"/>
      <c r="K8" s="619"/>
      <c r="L8" s="619"/>
      <c r="M8" s="619"/>
      <c r="N8" s="619"/>
      <c r="O8" s="619"/>
      <c r="P8" s="619"/>
      <c r="Q8" s="620"/>
      <c r="R8" s="621">
        <v>8352</v>
      </c>
      <c r="S8" s="622"/>
      <c r="T8" s="622"/>
      <c r="U8" s="622"/>
      <c r="V8" s="622"/>
      <c r="W8" s="622"/>
      <c r="X8" s="622"/>
      <c r="Y8" s="623"/>
      <c r="Z8" s="624">
        <v>0</v>
      </c>
      <c r="AA8" s="624"/>
      <c r="AB8" s="624"/>
      <c r="AC8" s="624"/>
      <c r="AD8" s="625">
        <v>8352</v>
      </c>
      <c r="AE8" s="625"/>
      <c r="AF8" s="625"/>
      <c r="AG8" s="625"/>
      <c r="AH8" s="625"/>
      <c r="AI8" s="625"/>
      <c r="AJ8" s="625"/>
      <c r="AK8" s="625"/>
      <c r="AL8" s="626">
        <v>0.1</v>
      </c>
      <c r="AM8" s="627"/>
      <c r="AN8" s="627"/>
      <c r="AO8" s="628"/>
      <c r="AP8" s="618" t="s">
        <v>238</v>
      </c>
      <c r="AQ8" s="619"/>
      <c r="AR8" s="619"/>
      <c r="AS8" s="619"/>
      <c r="AT8" s="619"/>
      <c r="AU8" s="619"/>
      <c r="AV8" s="619"/>
      <c r="AW8" s="619"/>
      <c r="AX8" s="619"/>
      <c r="AY8" s="619"/>
      <c r="AZ8" s="619"/>
      <c r="BA8" s="619"/>
      <c r="BB8" s="619"/>
      <c r="BC8" s="619"/>
      <c r="BD8" s="619"/>
      <c r="BE8" s="619"/>
      <c r="BF8" s="620"/>
      <c r="BG8" s="621">
        <v>49963</v>
      </c>
      <c r="BH8" s="622"/>
      <c r="BI8" s="622"/>
      <c r="BJ8" s="622"/>
      <c r="BK8" s="622"/>
      <c r="BL8" s="622"/>
      <c r="BM8" s="622"/>
      <c r="BN8" s="623"/>
      <c r="BO8" s="624">
        <v>1.8</v>
      </c>
      <c r="BP8" s="624"/>
      <c r="BQ8" s="624"/>
      <c r="BR8" s="624"/>
      <c r="BS8" s="630" t="s">
        <v>132</v>
      </c>
      <c r="BT8" s="622"/>
      <c r="BU8" s="622"/>
      <c r="BV8" s="622"/>
      <c r="BW8" s="622"/>
      <c r="BX8" s="622"/>
      <c r="BY8" s="622"/>
      <c r="BZ8" s="622"/>
      <c r="CA8" s="622"/>
      <c r="CB8" s="631"/>
      <c r="CD8" s="636" t="s">
        <v>239</v>
      </c>
      <c r="CE8" s="637"/>
      <c r="CF8" s="637"/>
      <c r="CG8" s="637"/>
      <c r="CH8" s="637"/>
      <c r="CI8" s="637"/>
      <c r="CJ8" s="637"/>
      <c r="CK8" s="637"/>
      <c r="CL8" s="637"/>
      <c r="CM8" s="637"/>
      <c r="CN8" s="637"/>
      <c r="CO8" s="637"/>
      <c r="CP8" s="637"/>
      <c r="CQ8" s="638"/>
      <c r="CR8" s="621">
        <v>6782500</v>
      </c>
      <c r="CS8" s="622"/>
      <c r="CT8" s="622"/>
      <c r="CU8" s="622"/>
      <c r="CV8" s="622"/>
      <c r="CW8" s="622"/>
      <c r="CX8" s="622"/>
      <c r="CY8" s="623"/>
      <c r="CZ8" s="624">
        <v>25.3</v>
      </c>
      <c r="DA8" s="624"/>
      <c r="DB8" s="624"/>
      <c r="DC8" s="624"/>
      <c r="DD8" s="630">
        <v>79123</v>
      </c>
      <c r="DE8" s="622"/>
      <c r="DF8" s="622"/>
      <c r="DG8" s="622"/>
      <c r="DH8" s="622"/>
      <c r="DI8" s="622"/>
      <c r="DJ8" s="622"/>
      <c r="DK8" s="622"/>
      <c r="DL8" s="622"/>
      <c r="DM8" s="622"/>
      <c r="DN8" s="622"/>
      <c r="DO8" s="622"/>
      <c r="DP8" s="623"/>
      <c r="DQ8" s="630">
        <v>3288693</v>
      </c>
      <c r="DR8" s="622"/>
      <c r="DS8" s="622"/>
      <c r="DT8" s="622"/>
      <c r="DU8" s="622"/>
      <c r="DV8" s="622"/>
      <c r="DW8" s="622"/>
      <c r="DX8" s="622"/>
      <c r="DY8" s="622"/>
      <c r="DZ8" s="622"/>
      <c r="EA8" s="622"/>
      <c r="EB8" s="622"/>
      <c r="EC8" s="631"/>
    </row>
    <row r="9" spans="2:143" ht="11.25" customHeight="1">
      <c r="B9" s="618" t="s">
        <v>240</v>
      </c>
      <c r="C9" s="619"/>
      <c r="D9" s="619"/>
      <c r="E9" s="619"/>
      <c r="F9" s="619"/>
      <c r="G9" s="619"/>
      <c r="H9" s="619"/>
      <c r="I9" s="619"/>
      <c r="J9" s="619"/>
      <c r="K9" s="619"/>
      <c r="L9" s="619"/>
      <c r="M9" s="619"/>
      <c r="N9" s="619"/>
      <c r="O9" s="619"/>
      <c r="P9" s="619"/>
      <c r="Q9" s="620"/>
      <c r="R9" s="621">
        <v>8608</v>
      </c>
      <c r="S9" s="622"/>
      <c r="T9" s="622"/>
      <c r="U9" s="622"/>
      <c r="V9" s="622"/>
      <c r="W9" s="622"/>
      <c r="X9" s="622"/>
      <c r="Y9" s="623"/>
      <c r="Z9" s="624">
        <v>0</v>
      </c>
      <c r="AA9" s="624"/>
      <c r="AB9" s="624"/>
      <c r="AC9" s="624"/>
      <c r="AD9" s="625">
        <v>8608</v>
      </c>
      <c r="AE9" s="625"/>
      <c r="AF9" s="625"/>
      <c r="AG9" s="625"/>
      <c r="AH9" s="625"/>
      <c r="AI9" s="625"/>
      <c r="AJ9" s="625"/>
      <c r="AK9" s="625"/>
      <c r="AL9" s="626">
        <v>0.1</v>
      </c>
      <c r="AM9" s="627"/>
      <c r="AN9" s="627"/>
      <c r="AO9" s="628"/>
      <c r="AP9" s="618" t="s">
        <v>241</v>
      </c>
      <c r="AQ9" s="619"/>
      <c r="AR9" s="619"/>
      <c r="AS9" s="619"/>
      <c r="AT9" s="619"/>
      <c r="AU9" s="619"/>
      <c r="AV9" s="619"/>
      <c r="AW9" s="619"/>
      <c r="AX9" s="619"/>
      <c r="AY9" s="619"/>
      <c r="AZ9" s="619"/>
      <c r="BA9" s="619"/>
      <c r="BB9" s="619"/>
      <c r="BC9" s="619"/>
      <c r="BD9" s="619"/>
      <c r="BE9" s="619"/>
      <c r="BF9" s="620"/>
      <c r="BG9" s="621">
        <v>970794</v>
      </c>
      <c r="BH9" s="622"/>
      <c r="BI9" s="622"/>
      <c r="BJ9" s="622"/>
      <c r="BK9" s="622"/>
      <c r="BL9" s="622"/>
      <c r="BM9" s="622"/>
      <c r="BN9" s="623"/>
      <c r="BO9" s="624">
        <v>34.1</v>
      </c>
      <c r="BP9" s="624"/>
      <c r="BQ9" s="624"/>
      <c r="BR9" s="624"/>
      <c r="BS9" s="630" t="s">
        <v>180</v>
      </c>
      <c r="BT9" s="622"/>
      <c r="BU9" s="622"/>
      <c r="BV9" s="622"/>
      <c r="BW9" s="622"/>
      <c r="BX9" s="622"/>
      <c r="BY9" s="622"/>
      <c r="BZ9" s="622"/>
      <c r="CA9" s="622"/>
      <c r="CB9" s="631"/>
      <c r="CD9" s="636" t="s">
        <v>242</v>
      </c>
      <c r="CE9" s="637"/>
      <c r="CF9" s="637"/>
      <c r="CG9" s="637"/>
      <c r="CH9" s="637"/>
      <c r="CI9" s="637"/>
      <c r="CJ9" s="637"/>
      <c r="CK9" s="637"/>
      <c r="CL9" s="637"/>
      <c r="CM9" s="637"/>
      <c r="CN9" s="637"/>
      <c r="CO9" s="637"/>
      <c r="CP9" s="637"/>
      <c r="CQ9" s="638"/>
      <c r="CR9" s="621">
        <v>2607725</v>
      </c>
      <c r="CS9" s="622"/>
      <c r="CT9" s="622"/>
      <c r="CU9" s="622"/>
      <c r="CV9" s="622"/>
      <c r="CW9" s="622"/>
      <c r="CX9" s="622"/>
      <c r="CY9" s="623"/>
      <c r="CZ9" s="624">
        <v>9.6999999999999993</v>
      </c>
      <c r="DA9" s="624"/>
      <c r="DB9" s="624"/>
      <c r="DC9" s="624"/>
      <c r="DD9" s="630">
        <v>73302</v>
      </c>
      <c r="DE9" s="622"/>
      <c r="DF9" s="622"/>
      <c r="DG9" s="622"/>
      <c r="DH9" s="622"/>
      <c r="DI9" s="622"/>
      <c r="DJ9" s="622"/>
      <c r="DK9" s="622"/>
      <c r="DL9" s="622"/>
      <c r="DM9" s="622"/>
      <c r="DN9" s="622"/>
      <c r="DO9" s="622"/>
      <c r="DP9" s="623"/>
      <c r="DQ9" s="630">
        <v>2305216</v>
      </c>
      <c r="DR9" s="622"/>
      <c r="DS9" s="622"/>
      <c r="DT9" s="622"/>
      <c r="DU9" s="622"/>
      <c r="DV9" s="622"/>
      <c r="DW9" s="622"/>
      <c r="DX9" s="622"/>
      <c r="DY9" s="622"/>
      <c r="DZ9" s="622"/>
      <c r="EA9" s="622"/>
      <c r="EB9" s="622"/>
      <c r="EC9" s="631"/>
    </row>
    <row r="10" spans="2:143" ht="11.25" customHeight="1">
      <c r="B10" s="618" t="s">
        <v>243</v>
      </c>
      <c r="C10" s="619"/>
      <c r="D10" s="619"/>
      <c r="E10" s="619"/>
      <c r="F10" s="619"/>
      <c r="G10" s="619"/>
      <c r="H10" s="619"/>
      <c r="I10" s="619"/>
      <c r="J10" s="619"/>
      <c r="K10" s="619"/>
      <c r="L10" s="619"/>
      <c r="M10" s="619"/>
      <c r="N10" s="619"/>
      <c r="O10" s="619"/>
      <c r="P10" s="619"/>
      <c r="Q10" s="620"/>
      <c r="R10" s="621" t="s">
        <v>244</v>
      </c>
      <c r="S10" s="622"/>
      <c r="T10" s="622"/>
      <c r="U10" s="622"/>
      <c r="V10" s="622"/>
      <c r="W10" s="622"/>
      <c r="X10" s="622"/>
      <c r="Y10" s="623"/>
      <c r="Z10" s="624" t="s">
        <v>180</v>
      </c>
      <c r="AA10" s="624"/>
      <c r="AB10" s="624"/>
      <c r="AC10" s="624"/>
      <c r="AD10" s="625" t="s">
        <v>132</v>
      </c>
      <c r="AE10" s="625"/>
      <c r="AF10" s="625"/>
      <c r="AG10" s="625"/>
      <c r="AH10" s="625"/>
      <c r="AI10" s="625"/>
      <c r="AJ10" s="625"/>
      <c r="AK10" s="625"/>
      <c r="AL10" s="626" t="s">
        <v>180</v>
      </c>
      <c r="AM10" s="627"/>
      <c r="AN10" s="627"/>
      <c r="AO10" s="628"/>
      <c r="AP10" s="618" t="s">
        <v>245</v>
      </c>
      <c r="AQ10" s="619"/>
      <c r="AR10" s="619"/>
      <c r="AS10" s="619"/>
      <c r="AT10" s="619"/>
      <c r="AU10" s="619"/>
      <c r="AV10" s="619"/>
      <c r="AW10" s="619"/>
      <c r="AX10" s="619"/>
      <c r="AY10" s="619"/>
      <c r="AZ10" s="619"/>
      <c r="BA10" s="619"/>
      <c r="BB10" s="619"/>
      <c r="BC10" s="619"/>
      <c r="BD10" s="619"/>
      <c r="BE10" s="619"/>
      <c r="BF10" s="620"/>
      <c r="BG10" s="621">
        <v>55549</v>
      </c>
      <c r="BH10" s="622"/>
      <c r="BI10" s="622"/>
      <c r="BJ10" s="622"/>
      <c r="BK10" s="622"/>
      <c r="BL10" s="622"/>
      <c r="BM10" s="622"/>
      <c r="BN10" s="623"/>
      <c r="BO10" s="624">
        <v>2</v>
      </c>
      <c r="BP10" s="624"/>
      <c r="BQ10" s="624"/>
      <c r="BR10" s="624"/>
      <c r="BS10" s="630" t="s">
        <v>132</v>
      </c>
      <c r="BT10" s="622"/>
      <c r="BU10" s="622"/>
      <c r="BV10" s="622"/>
      <c r="BW10" s="622"/>
      <c r="BX10" s="622"/>
      <c r="BY10" s="622"/>
      <c r="BZ10" s="622"/>
      <c r="CA10" s="622"/>
      <c r="CB10" s="631"/>
      <c r="CD10" s="636" t="s">
        <v>246</v>
      </c>
      <c r="CE10" s="637"/>
      <c r="CF10" s="637"/>
      <c r="CG10" s="637"/>
      <c r="CH10" s="637"/>
      <c r="CI10" s="637"/>
      <c r="CJ10" s="637"/>
      <c r="CK10" s="637"/>
      <c r="CL10" s="637"/>
      <c r="CM10" s="637"/>
      <c r="CN10" s="637"/>
      <c r="CO10" s="637"/>
      <c r="CP10" s="637"/>
      <c r="CQ10" s="638"/>
      <c r="CR10" s="621">
        <v>17894</v>
      </c>
      <c r="CS10" s="622"/>
      <c r="CT10" s="622"/>
      <c r="CU10" s="622"/>
      <c r="CV10" s="622"/>
      <c r="CW10" s="622"/>
      <c r="CX10" s="622"/>
      <c r="CY10" s="623"/>
      <c r="CZ10" s="624">
        <v>0.1</v>
      </c>
      <c r="DA10" s="624"/>
      <c r="DB10" s="624"/>
      <c r="DC10" s="624"/>
      <c r="DD10" s="630" t="s">
        <v>244</v>
      </c>
      <c r="DE10" s="622"/>
      <c r="DF10" s="622"/>
      <c r="DG10" s="622"/>
      <c r="DH10" s="622"/>
      <c r="DI10" s="622"/>
      <c r="DJ10" s="622"/>
      <c r="DK10" s="622"/>
      <c r="DL10" s="622"/>
      <c r="DM10" s="622"/>
      <c r="DN10" s="622"/>
      <c r="DO10" s="622"/>
      <c r="DP10" s="623"/>
      <c r="DQ10" s="630">
        <v>11000</v>
      </c>
      <c r="DR10" s="622"/>
      <c r="DS10" s="622"/>
      <c r="DT10" s="622"/>
      <c r="DU10" s="622"/>
      <c r="DV10" s="622"/>
      <c r="DW10" s="622"/>
      <c r="DX10" s="622"/>
      <c r="DY10" s="622"/>
      <c r="DZ10" s="622"/>
      <c r="EA10" s="622"/>
      <c r="EB10" s="622"/>
      <c r="EC10" s="631"/>
    </row>
    <row r="11" spans="2:143" ht="11.25" customHeight="1">
      <c r="B11" s="618" t="s">
        <v>247</v>
      </c>
      <c r="C11" s="619"/>
      <c r="D11" s="619"/>
      <c r="E11" s="619"/>
      <c r="F11" s="619"/>
      <c r="G11" s="619"/>
      <c r="H11" s="619"/>
      <c r="I11" s="619"/>
      <c r="J11" s="619"/>
      <c r="K11" s="619"/>
      <c r="L11" s="619"/>
      <c r="M11" s="619"/>
      <c r="N11" s="619"/>
      <c r="O11" s="619"/>
      <c r="P11" s="619"/>
      <c r="Q11" s="620"/>
      <c r="R11" s="621" t="s">
        <v>132</v>
      </c>
      <c r="S11" s="622"/>
      <c r="T11" s="622"/>
      <c r="U11" s="622"/>
      <c r="V11" s="622"/>
      <c r="W11" s="622"/>
      <c r="X11" s="622"/>
      <c r="Y11" s="623"/>
      <c r="Z11" s="624" t="s">
        <v>244</v>
      </c>
      <c r="AA11" s="624"/>
      <c r="AB11" s="624"/>
      <c r="AC11" s="624"/>
      <c r="AD11" s="625" t="s">
        <v>180</v>
      </c>
      <c r="AE11" s="625"/>
      <c r="AF11" s="625"/>
      <c r="AG11" s="625"/>
      <c r="AH11" s="625"/>
      <c r="AI11" s="625"/>
      <c r="AJ11" s="625"/>
      <c r="AK11" s="625"/>
      <c r="AL11" s="626" t="s">
        <v>132</v>
      </c>
      <c r="AM11" s="627"/>
      <c r="AN11" s="627"/>
      <c r="AO11" s="628"/>
      <c r="AP11" s="618" t="s">
        <v>248</v>
      </c>
      <c r="AQ11" s="619"/>
      <c r="AR11" s="619"/>
      <c r="AS11" s="619"/>
      <c r="AT11" s="619"/>
      <c r="AU11" s="619"/>
      <c r="AV11" s="619"/>
      <c r="AW11" s="619"/>
      <c r="AX11" s="619"/>
      <c r="AY11" s="619"/>
      <c r="AZ11" s="619"/>
      <c r="BA11" s="619"/>
      <c r="BB11" s="619"/>
      <c r="BC11" s="619"/>
      <c r="BD11" s="619"/>
      <c r="BE11" s="619"/>
      <c r="BF11" s="620"/>
      <c r="BG11" s="621">
        <v>89667</v>
      </c>
      <c r="BH11" s="622"/>
      <c r="BI11" s="622"/>
      <c r="BJ11" s="622"/>
      <c r="BK11" s="622"/>
      <c r="BL11" s="622"/>
      <c r="BM11" s="622"/>
      <c r="BN11" s="623"/>
      <c r="BO11" s="624">
        <v>3.2</v>
      </c>
      <c r="BP11" s="624"/>
      <c r="BQ11" s="624"/>
      <c r="BR11" s="624"/>
      <c r="BS11" s="630">
        <v>17790</v>
      </c>
      <c r="BT11" s="622"/>
      <c r="BU11" s="622"/>
      <c r="BV11" s="622"/>
      <c r="BW11" s="622"/>
      <c r="BX11" s="622"/>
      <c r="BY11" s="622"/>
      <c r="BZ11" s="622"/>
      <c r="CA11" s="622"/>
      <c r="CB11" s="631"/>
      <c r="CD11" s="636" t="s">
        <v>249</v>
      </c>
      <c r="CE11" s="637"/>
      <c r="CF11" s="637"/>
      <c r="CG11" s="637"/>
      <c r="CH11" s="637"/>
      <c r="CI11" s="637"/>
      <c r="CJ11" s="637"/>
      <c r="CK11" s="637"/>
      <c r="CL11" s="637"/>
      <c r="CM11" s="637"/>
      <c r="CN11" s="637"/>
      <c r="CO11" s="637"/>
      <c r="CP11" s="637"/>
      <c r="CQ11" s="638"/>
      <c r="CR11" s="621">
        <v>2043123</v>
      </c>
      <c r="CS11" s="622"/>
      <c r="CT11" s="622"/>
      <c r="CU11" s="622"/>
      <c r="CV11" s="622"/>
      <c r="CW11" s="622"/>
      <c r="CX11" s="622"/>
      <c r="CY11" s="623"/>
      <c r="CZ11" s="624">
        <v>7.6</v>
      </c>
      <c r="DA11" s="624"/>
      <c r="DB11" s="624"/>
      <c r="DC11" s="624"/>
      <c r="DD11" s="630">
        <v>1172580</v>
      </c>
      <c r="DE11" s="622"/>
      <c r="DF11" s="622"/>
      <c r="DG11" s="622"/>
      <c r="DH11" s="622"/>
      <c r="DI11" s="622"/>
      <c r="DJ11" s="622"/>
      <c r="DK11" s="622"/>
      <c r="DL11" s="622"/>
      <c r="DM11" s="622"/>
      <c r="DN11" s="622"/>
      <c r="DO11" s="622"/>
      <c r="DP11" s="623"/>
      <c r="DQ11" s="630">
        <v>612845</v>
      </c>
      <c r="DR11" s="622"/>
      <c r="DS11" s="622"/>
      <c r="DT11" s="622"/>
      <c r="DU11" s="622"/>
      <c r="DV11" s="622"/>
      <c r="DW11" s="622"/>
      <c r="DX11" s="622"/>
      <c r="DY11" s="622"/>
      <c r="DZ11" s="622"/>
      <c r="EA11" s="622"/>
      <c r="EB11" s="622"/>
      <c r="EC11" s="631"/>
    </row>
    <row r="12" spans="2:143" ht="11.25" customHeight="1">
      <c r="B12" s="618" t="s">
        <v>250</v>
      </c>
      <c r="C12" s="619"/>
      <c r="D12" s="619"/>
      <c r="E12" s="619"/>
      <c r="F12" s="619"/>
      <c r="G12" s="619"/>
      <c r="H12" s="619"/>
      <c r="I12" s="619"/>
      <c r="J12" s="619"/>
      <c r="K12" s="619"/>
      <c r="L12" s="619"/>
      <c r="M12" s="619"/>
      <c r="N12" s="619"/>
      <c r="O12" s="619"/>
      <c r="P12" s="619"/>
      <c r="Q12" s="620"/>
      <c r="R12" s="621">
        <v>542326</v>
      </c>
      <c r="S12" s="622"/>
      <c r="T12" s="622"/>
      <c r="U12" s="622"/>
      <c r="V12" s="622"/>
      <c r="W12" s="622"/>
      <c r="X12" s="622"/>
      <c r="Y12" s="623"/>
      <c r="Z12" s="624">
        <v>2</v>
      </c>
      <c r="AA12" s="624"/>
      <c r="AB12" s="624"/>
      <c r="AC12" s="624"/>
      <c r="AD12" s="625">
        <v>542326</v>
      </c>
      <c r="AE12" s="625"/>
      <c r="AF12" s="625"/>
      <c r="AG12" s="625"/>
      <c r="AH12" s="625"/>
      <c r="AI12" s="625"/>
      <c r="AJ12" s="625"/>
      <c r="AK12" s="625"/>
      <c r="AL12" s="626">
        <v>4.2</v>
      </c>
      <c r="AM12" s="627"/>
      <c r="AN12" s="627"/>
      <c r="AO12" s="628"/>
      <c r="AP12" s="618" t="s">
        <v>251</v>
      </c>
      <c r="AQ12" s="619"/>
      <c r="AR12" s="619"/>
      <c r="AS12" s="619"/>
      <c r="AT12" s="619"/>
      <c r="AU12" s="619"/>
      <c r="AV12" s="619"/>
      <c r="AW12" s="619"/>
      <c r="AX12" s="619"/>
      <c r="AY12" s="619"/>
      <c r="AZ12" s="619"/>
      <c r="BA12" s="619"/>
      <c r="BB12" s="619"/>
      <c r="BC12" s="619"/>
      <c r="BD12" s="619"/>
      <c r="BE12" s="619"/>
      <c r="BF12" s="620"/>
      <c r="BG12" s="621">
        <v>1262933</v>
      </c>
      <c r="BH12" s="622"/>
      <c r="BI12" s="622"/>
      <c r="BJ12" s="622"/>
      <c r="BK12" s="622"/>
      <c r="BL12" s="622"/>
      <c r="BM12" s="622"/>
      <c r="BN12" s="623"/>
      <c r="BO12" s="624">
        <v>44.4</v>
      </c>
      <c r="BP12" s="624"/>
      <c r="BQ12" s="624"/>
      <c r="BR12" s="624"/>
      <c r="BS12" s="630" t="s">
        <v>180</v>
      </c>
      <c r="BT12" s="622"/>
      <c r="BU12" s="622"/>
      <c r="BV12" s="622"/>
      <c r="BW12" s="622"/>
      <c r="BX12" s="622"/>
      <c r="BY12" s="622"/>
      <c r="BZ12" s="622"/>
      <c r="CA12" s="622"/>
      <c r="CB12" s="631"/>
      <c r="CD12" s="636" t="s">
        <v>252</v>
      </c>
      <c r="CE12" s="637"/>
      <c r="CF12" s="637"/>
      <c r="CG12" s="637"/>
      <c r="CH12" s="637"/>
      <c r="CI12" s="637"/>
      <c r="CJ12" s="637"/>
      <c r="CK12" s="637"/>
      <c r="CL12" s="637"/>
      <c r="CM12" s="637"/>
      <c r="CN12" s="637"/>
      <c r="CO12" s="637"/>
      <c r="CP12" s="637"/>
      <c r="CQ12" s="638"/>
      <c r="CR12" s="621">
        <v>693647</v>
      </c>
      <c r="CS12" s="622"/>
      <c r="CT12" s="622"/>
      <c r="CU12" s="622"/>
      <c r="CV12" s="622"/>
      <c r="CW12" s="622"/>
      <c r="CX12" s="622"/>
      <c r="CY12" s="623"/>
      <c r="CZ12" s="624">
        <v>2.6</v>
      </c>
      <c r="DA12" s="624"/>
      <c r="DB12" s="624"/>
      <c r="DC12" s="624"/>
      <c r="DD12" s="630">
        <v>98352</v>
      </c>
      <c r="DE12" s="622"/>
      <c r="DF12" s="622"/>
      <c r="DG12" s="622"/>
      <c r="DH12" s="622"/>
      <c r="DI12" s="622"/>
      <c r="DJ12" s="622"/>
      <c r="DK12" s="622"/>
      <c r="DL12" s="622"/>
      <c r="DM12" s="622"/>
      <c r="DN12" s="622"/>
      <c r="DO12" s="622"/>
      <c r="DP12" s="623"/>
      <c r="DQ12" s="630">
        <v>298201</v>
      </c>
      <c r="DR12" s="622"/>
      <c r="DS12" s="622"/>
      <c r="DT12" s="622"/>
      <c r="DU12" s="622"/>
      <c r="DV12" s="622"/>
      <c r="DW12" s="622"/>
      <c r="DX12" s="622"/>
      <c r="DY12" s="622"/>
      <c r="DZ12" s="622"/>
      <c r="EA12" s="622"/>
      <c r="EB12" s="622"/>
      <c r="EC12" s="631"/>
    </row>
    <row r="13" spans="2:143" ht="11.25" customHeight="1">
      <c r="B13" s="618" t="s">
        <v>253</v>
      </c>
      <c r="C13" s="619"/>
      <c r="D13" s="619"/>
      <c r="E13" s="619"/>
      <c r="F13" s="619"/>
      <c r="G13" s="619"/>
      <c r="H13" s="619"/>
      <c r="I13" s="619"/>
      <c r="J13" s="619"/>
      <c r="K13" s="619"/>
      <c r="L13" s="619"/>
      <c r="M13" s="619"/>
      <c r="N13" s="619"/>
      <c r="O13" s="619"/>
      <c r="P13" s="619"/>
      <c r="Q13" s="620"/>
      <c r="R13" s="621" t="s">
        <v>180</v>
      </c>
      <c r="S13" s="622"/>
      <c r="T13" s="622"/>
      <c r="U13" s="622"/>
      <c r="V13" s="622"/>
      <c r="W13" s="622"/>
      <c r="X13" s="622"/>
      <c r="Y13" s="623"/>
      <c r="Z13" s="624" t="s">
        <v>180</v>
      </c>
      <c r="AA13" s="624"/>
      <c r="AB13" s="624"/>
      <c r="AC13" s="624"/>
      <c r="AD13" s="625" t="s">
        <v>132</v>
      </c>
      <c r="AE13" s="625"/>
      <c r="AF13" s="625"/>
      <c r="AG13" s="625"/>
      <c r="AH13" s="625"/>
      <c r="AI13" s="625"/>
      <c r="AJ13" s="625"/>
      <c r="AK13" s="625"/>
      <c r="AL13" s="626" t="s">
        <v>180</v>
      </c>
      <c r="AM13" s="627"/>
      <c r="AN13" s="627"/>
      <c r="AO13" s="628"/>
      <c r="AP13" s="618" t="s">
        <v>254</v>
      </c>
      <c r="AQ13" s="619"/>
      <c r="AR13" s="619"/>
      <c r="AS13" s="619"/>
      <c r="AT13" s="619"/>
      <c r="AU13" s="619"/>
      <c r="AV13" s="619"/>
      <c r="AW13" s="619"/>
      <c r="AX13" s="619"/>
      <c r="AY13" s="619"/>
      <c r="AZ13" s="619"/>
      <c r="BA13" s="619"/>
      <c r="BB13" s="619"/>
      <c r="BC13" s="619"/>
      <c r="BD13" s="619"/>
      <c r="BE13" s="619"/>
      <c r="BF13" s="620"/>
      <c r="BG13" s="621">
        <v>1255741</v>
      </c>
      <c r="BH13" s="622"/>
      <c r="BI13" s="622"/>
      <c r="BJ13" s="622"/>
      <c r="BK13" s="622"/>
      <c r="BL13" s="622"/>
      <c r="BM13" s="622"/>
      <c r="BN13" s="623"/>
      <c r="BO13" s="624">
        <v>44.2</v>
      </c>
      <c r="BP13" s="624"/>
      <c r="BQ13" s="624"/>
      <c r="BR13" s="624"/>
      <c r="BS13" s="630" t="s">
        <v>180</v>
      </c>
      <c r="BT13" s="622"/>
      <c r="BU13" s="622"/>
      <c r="BV13" s="622"/>
      <c r="BW13" s="622"/>
      <c r="BX13" s="622"/>
      <c r="BY13" s="622"/>
      <c r="BZ13" s="622"/>
      <c r="CA13" s="622"/>
      <c r="CB13" s="631"/>
      <c r="CD13" s="636" t="s">
        <v>255</v>
      </c>
      <c r="CE13" s="637"/>
      <c r="CF13" s="637"/>
      <c r="CG13" s="637"/>
      <c r="CH13" s="637"/>
      <c r="CI13" s="637"/>
      <c r="CJ13" s="637"/>
      <c r="CK13" s="637"/>
      <c r="CL13" s="637"/>
      <c r="CM13" s="637"/>
      <c r="CN13" s="637"/>
      <c r="CO13" s="637"/>
      <c r="CP13" s="637"/>
      <c r="CQ13" s="638"/>
      <c r="CR13" s="621">
        <v>1974964</v>
      </c>
      <c r="CS13" s="622"/>
      <c r="CT13" s="622"/>
      <c r="CU13" s="622"/>
      <c r="CV13" s="622"/>
      <c r="CW13" s="622"/>
      <c r="CX13" s="622"/>
      <c r="CY13" s="623"/>
      <c r="CZ13" s="624">
        <v>7.4</v>
      </c>
      <c r="DA13" s="624"/>
      <c r="DB13" s="624"/>
      <c r="DC13" s="624"/>
      <c r="DD13" s="630">
        <v>1618684</v>
      </c>
      <c r="DE13" s="622"/>
      <c r="DF13" s="622"/>
      <c r="DG13" s="622"/>
      <c r="DH13" s="622"/>
      <c r="DI13" s="622"/>
      <c r="DJ13" s="622"/>
      <c r="DK13" s="622"/>
      <c r="DL13" s="622"/>
      <c r="DM13" s="622"/>
      <c r="DN13" s="622"/>
      <c r="DO13" s="622"/>
      <c r="DP13" s="623"/>
      <c r="DQ13" s="630">
        <v>487986</v>
      </c>
      <c r="DR13" s="622"/>
      <c r="DS13" s="622"/>
      <c r="DT13" s="622"/>
      <c r="DU13" s="622"/>
      <c r="DV13" s="622"/>
      <c r="DW13" s="622"/>
      <c r="DX13" s="622"/>
      <c r="DY13" s="622"/>
      <c r="DZ13" s="622"/>
      <c r="EA13" s="622"/>
      <c r="EB13" s="622"/>
      <c r="EC13" s="631"/>
    </row>
    <row r="14" spans="2:143" ht="11.25" customHeight="1">
      <c r="B14" s="618" t="s">
        <v>256</v>
      </c>
      <c r="C14" s="619"/>
      <c r="D14" s="619"/>
      <c r="E14" s="619"/>
      <c r="F14" s="619"/>
      <c r="G14" s="619"/>
      <c r="H14" s="619"/>
      <c r="I14" s="619"/>
      <c r="J14" s="619"/>
      <c r="K14" s="619"/>
      <c r="L14" s="619"/>
      <c r="M14" s="619"/>
      <c r="N14" s="619"/>
      <c r="O14" s="619"/>
      <c r="P14" s="619"/>
      <c r="Q14" s="620"/>
      <c r="R14" s="621" t="s">
        <v>180</v>
      </c>
      <c r="S14" s="622"/>
      <c r="T14" s="622"/>
      <c r="U14" s="622"/>
      <c r="V14" s="622"/>
      <c r="W14" s="622"/>
      <c r="X14" s="622"/>
      <c r="Y14" s="623"/>
      <c r="Z14" s="624" t="s">
        <v>180</v>
      </c>
      <c r="AA14" s="624"/>
      <c r="AB14" s="624"/>
      <c r="AC14" s="624"/>
      <c r="AD14" s="625" t="s">
        <v>132</v>
      </c>
      <c r="AE14" s="625"/>
      <c r="AF14" s="625"/>
      <c r="AG14" s="625"/>
      <c r="AH14" s="625"/>
      <c r="AI14" s="625"/>
      <c r="AJ14" s="625"/>
      <c r="AK14" s="625"/>
      <c r="AL14" s="626" t="s">
        <v>180</v>
      </c>
      <c r="AM14" s="627"/>
      <c r="AN14" s="627"/>
      <c r="AO14" s="628"/>
      <c r="AP14" s="618" t="s">
        <v>257</v>
      </c>
      <c r="AQ14" s="619"/>
      <c r="AR14" s="619"/>
      <c r="AS14" s="619"/>
      <c r="AT14" s="619"/>
      <c r="AU14" s="619"/>
      <c r="AV14" s="619"/>
      <c r="AW14" s="619"/>
      <c r="AX14" s="619"/>
      <c r="AY14" s="619"/>
      <c r="AZ14" s="619"/>
      <c r="BA14" s="619"/>
      <c r="BB14" s="619"/>
      <c r="BC14" s="619"/>
      <c r="BD14" s="619"/>
      <c r="BE14" s="619"/>
      <c r="BF14" s="620"/>
      <c r="BG14" s="621">
        <v>118931</v>
      </c>
      <c r="BH14" s="622"/>
      <c r="BI14" s="622"/>
      <c r="BJ14" s="622"/>
      <c r="BK14" s="622"/>
      <c r="BL14" s="622"/>
      <c r="BM14" s="622"/>
      <c r="BN14" s="623"/>
      <c r="BO14" s="624">
        <v>4.2</v>
      </c>
      <c r="BP14" s="624"/>
      <c r="BQ14" s="624"/>
      <c r="BR14" s="624"/>
      <c r="BS14" s="630" t="s">
        <v>132</v>
      </c>
      <c r="BT14" s="622"/>
      <c r="BU14" s="622"/>
      <c r="BV14" s="622"/>
      <c r="BW14" s="622"/>
      <c r="BX14" s="622"/>
      <c r="BY14" s="622"/>
      <c r="BZ14" s="622"/>
      <c r="CA14" s="622"/>
      <c r="CB14" s="631"/>
      <c r="CD14" s="636" t="s">
        <v>258</v>
      </c>
      <c r="CE14" s="637"/>
      <c r="CF14" s="637"/>
      <c r="CG14" s="637"/>
      <c r="CH14" s="637"/>
      <c r="CI14" s="637"/>
      <c r="CJ14" s="637"/>
      <c r="CK14" s="637"/>
      <c r="CL14" s="637"/>
      <c r="CM14" s="637"/>
      <c r="CN14" s="637"/>
      <c r="CO14" s="637"/>
      <c r="CP14" s="637"/>
      <c r="CQ14" s="638"/>
      <c r="CR14" s="621">
        <v>804137</v>
      </c>
      <c r="CS14" s="622"/>
      <c r="CT14" s="622"/>
      <c r="CU14" s="622"/>
      <c r="CV14" s="622"/>
      <c r="CW14" s="622"/>
      <c r="CX14" s="622"/>
      <c r="CY14" s="623"/>
      <c r="CZ14" s="624">
        <v>3</v>
      </c>
      <c r="DA14" s="624"/>
      <c r="DB14" s="624"/>
      <c r="DC14" s="624"/>
      <c r="DD14" s="630">
        <v>96740</v>
      </c>
      <c r="DE14" s="622"/>
      <c r="DF14" s="622"/>
      <c r="DG14" s="622"/>
      <c r="DH14" s="622"/>
      <c r="DI14" s="622"/>
      <c r="DJ14" s="622"/>
      <c r="DK14" s="622"/>
      <c r="DL14" s="622"/>
      <c r="DM14" s="622"/>
      <c r="DN14" s="622"/>
      <c r="DO14" s="622"/>
      <c r="DP14" s="623"/>
      <c r="DQ14" s="630">
        <v>705964</v>
      </c>
      <c r="DR14" s="622"/>
      <c r="DS14" s="622"/>
      <c r="DT14" s="622"/>
      <c r="DU14" s="622"/>
      <c r="DV14" s="622"/>
      <c r="DW14" s="622"/>
      <c r="DX14" s="622"/>
      <c r="DY14" s="622"/>
      <c r="DZ14" s="622"/>
      <c r="EA14" s="622"/>
      <c r="EB14" s="622"/>
      <c r="EC14" s="631"/>
    </row>
    <row r="15" spans="2:143" ht="11.25" customHeight="1">
      <c r="B15" s="618" t="s">
        <v>259</v>
      </c>
      <c r="C15" s="619"/>
      <c r="D15" s="619"/>
      <c r="E15" s="619"/>
      <c r="F15" s="619"/>
      <c r="G15" s="619"/>
      <c r="H15" s="619"/>
      <c r="I15" s="619"/>
      <c r="J15" s="619"/>
      <c r="K15" s="619"/>
      <c r="L15" s="619"/>
      <c r="M15" s="619"/>
      <c r="N15" s="619"/>
      <c r="O15" s="619"/>
      <c r="P15" s="619"/>
      <c r="Q15" s="620"/>
      <c r="R15" s="621">
        <v>37282</v>
      </c>
      <c r="S15" s="622"/>
      <c r="T15" s="622"/>
      <c r="U15" s="622"/>
      <c r="V15" s="622"/>
      <c r="W15" s="622"/>
      <c r="X15" s="622"/>
      <c r="Y15" s="623"/>
      <c r="Z15" s="624">
        <v>0.1</v>
      </c>
      <c r="AA15" s="624"/>
      <c r="AB15" s="624"/>
      <c r="AC15" s="624"/>
      <c r="AD15" s="625">
        <v>37282</v>
      </c>
      <c r="AE15" s="625"/>
      <c r="AF15" s="625"/>
      <c r="AG15" s="625"/>
      <c r="AH15" s="625"/>
      <c r="AI15" s="625"/>
      <c r="AJ15" s="625"/>
      <c r="AK15" s="625"/>
      <c r="AL15" s="626">
        <v>0.3</v>
      </c>
      <c r="AM15" s="627"/>
      <c r="AN15" s="627"/>
      <c r="AO15" s="628"/>
      <c r="AP15" s="618" t="s">
        <v>260</v>
      </c>
      <c r="AQ15" s="619"/>
      <c r="AR15" s="619"/>
      <c r="AS15" s="619"/>
      <c r="AT15" s="619"/>
      <c r="AU15" s="619"/>
      <c r="AV15" s="619"/>
      <c r="AW15" s="619"/>
      <c r="AX15" s="619"/>
      <c r="AY15" s="619"/>
      <c r="AZ15" s="619"/>
      <c r="BA15" s="619"/>
      <c r="BB15" s="619"/>
      <c r="BC15" s="619"/>
      <c r="BD15" s="619"/>
      <c r="BE15" s="619"/>
      <c r="BF15" s="620"/>
      <c r="BG15" s="621">
        <v>215589</v>
      </c>
      <c r="BH15" s="622"/>
      <c r="BI15" s="622"/>
      <c r="BJ15" s="622"/>
      <c r="BK15" s="622"/>
      <c r="BL15" s="622"/>
      <c r="BM15" s="622"/>
      <c r="BN15" s="623"/>
      <c r="BO15" s="624">
        <v>7.6</v>
      </c>
      <c r="BP15" s="624"/>
      <c r="BQ15" s="624"/>
      <c r="BR15" s="624"/>
      <c r="BS15" s="630" t="s">
        <v>132</v>
      </c>
      <c r="BT15" s="622"/>
      <c r="BU15" s="622"/>
      <c r="BV15" s="622"/>
      <c r="BW15" s="622"/>
      <c r="BX15" s="622"/>
      <c r="BY15" s="622"/>
      <c r="BZ15" s="622"/>
      <c r="CA15" s="622"/>
      <c r="CB15" s="631"/>
      <c r="CD15" s="636" t="s">
        <v>261</v>
      </c>
      <c r="CE15" s="637"/>
      <c r="CF15" s="637"/>
      <c r="CG15" s="637"/>
      <c r="CH15" s="637"/>
      <c r="CI15" s="637"/>
      <c r="CJ15" s="637"/>
      <c r="CK15" s="637"/>
      <c r="CL15" s="637"/>
      <c r="CM15" s="637"/>
      <c r="CN15" s="637"/>
      <c r="CO15" s="637"/>
      <c r="CP15" s="637"/>
      <c r="CQ15" s="638"/>
      <c r="CR15" s="621">
        <v>2231000</v>
      </c>
      <c r="CS15" s="622"/>
      <c r="CT15" s="622"/>
      <c r="CU15" s="622"/>
      <c r="CV15" s="622"/>
      <c r="CW15" s="622"/>
      <c r="CX15" s="622"/>
      <c r="CY15" s="623"/>
      <c r="CZ15" s="624">
        <v>8.3000000000000007</v>
      </c>
      <c r="DA15" s="624"/>
      <c r="DB15" s="624"/>
      <c r="DC15" s="624"/>
      <c r="DD15" s="630">
        <v>654368</v>
      </c>
      <c r="DE15" s="622"/>
      <c r="DF15" s="622"/>
      <c r="DG15" s="622"/>
      <c r="DH15" s="622"/>
      <c r="DI15" s="622"/>
      <c r="DJ15" s="622"/>
      <c r="DK15" s="622"/>
      <c r="DL15" s="622"/>
      <c r="DM15" s="622"/>
      <c r="DN15" s="622"/>
      <c r="DO15" s="622"/>
      <c r="DP15" s="623"/>
      <c r="DQ15" s="630">
        <v>1346938</v>
      </c>
      <c r="DR15" s="622"/>
      <c r="DS15" s="622"/>
      <c r="DT15" s="622"/>
      <c r="DU15" s="622"/>
      <c r="DV15" s="622"/>
      <c r="DW15" s="622"/>
      <c r="DX15" s="622"/>
      <c r="DY15" s="622"/>
      <c r="DZ15" s="622"/>
      <c r="EA15" s="622"/>
      <c r="EB15" s="622"/>
      <c r="EC15" s="631"/>
    </row>
    <row r="16" spans="2:143" ht="11.25" customHeight="1">
      <c r="B16" s="618" t="s">
        <v>262</v>
      </c>
      <c r="C16" s="619"/>
      <c r="D16" s="619"/>
      <c r="E16" s="619"/>
      <c r="F16" s="619"/>
      <c r="G16" s="619"/>
      <c r="H16" s="619"/>
      <c r="I16" s="619"/>
      <c r="J16" s="619"/>
      <c r="K16" s="619"/>
      <c r="L16" s="619"/>
      <c r="M16" s="619"/>
      <c r="N16" s="619"/>
      <c r="O16" s="619"/>
      <c r="P16" s="619"/>
      <c r="Q16" s="620"/>
      <c r="R16" s="621" t="s">
        <v>180</v>
      </c>
      <c r="S16" s="622"/>
      <c r="T16" s="622"/>
      <c r="U16" s="622"/>
      <c r="V16" s="622"/>
      <c r="W16" s="622"/>
      <c r="X16" s="622"/>
      <c r="Y16" s="623"/>
      <c r="Z16" s="624" t="s">
        <v>180</v>
      </c>
      <c r="AA16" s="624"/>
      <c r="AB16" s="624"/>
      <c r="AC16" s="624"/>
      <c r="AD16" s="625" t="s">
        <v>132</v>
      </c>
      <c r="AE16" s="625"/>
      <c r="AF16" s="625"/>
      <c r="AG16" s="625"/>
      <c r="AH16" s="625"/>
      <c r="AI16" s="625"/>
      <c r="AJ16" s="625"/>
      <c r="AK16" s="625"/>
      <c r="AL16" s="626" t="s">
        <v>132</v>
      </c>
      <c r="AM16" s="627"/>
      <c r="AN16" s="627"/>
      <c r="AO16" s="628"/>
      <c r="AP16" s="618" t="s">
        <v>263</v>
      </c>
      <c r="AQ16" s="619"/>
      <c r="AR16" s="619"/>
      <c r="AS16" s="619"/>
      <c r="AT16" s="619"/>
      <c r="AU16" s="619"/>
      <c r="AV16" s="619"/>
      <c r="AW16" s="619"/>
      <c r="AX16" s="619"/>
      <c r="AY16" s="619"/>
      <c r="AZ16" s="619"/>
      <c r="BA16" s="619"/>
      <c r="BB16" s="619"/>
      <c r="BC16" s="619"/>
      <c r="BD16" s="619"/>
      <c r="BE16" s="619"/>
      <c r="BF16" s="620"/>
      <c r="BG16" s="621" t="s">
        <v>180</v>
      </c>
      <c r="BH16" s="622"/>
      <c r="BI16" s="622"/>
      <c r="BJ16" s="622"/>
      <c r="BK16" s="622"/>
      <c r="BL16" s="622"/>
      <c r="BM16" s="622"/>
      <c r="BN16" s="623"/>
      <c r="BO16" s="624" t="s">
        <v>244</v>
      </c>
      <c r="BP16" s="624"/>
      <c r="BQ16" s="624"/>
      <c r="BR16" s="624"/>
      <c r="BS16" s="630" t="s">
        <v>132</v>
      </c>
      <c r="BT16" s="622"/>
      <c r="BU16" s="622"/>
      <c r="BV16" s="622"/>
      <c r="BW16" s="622"/>
      <c r="BX16" s="622"/>
      <c r="BY16" s="622"/>
      <c r="BZ16" s="622"/>
      <c r="CA16" s="622"/>
      <c r="CB16" s="631"/>
      <c r="CD16" s="636" t="s">
        <v>264</v>
      </c>
      <c r="CE16" s="637"/>
      <c r="CF16" s="637"/>
      <c r="CG16" s="637"/>
      <c r="CH16" s="637"/>
      <c r="CI16" s="637"/>
      <c r="CJ16" s="637"/>
      <c r="CK16" s="637"/>
      <c r="CL16" s="637"/>
      <c r="CM16" s="637"/>
      <c r="CN16" s="637"/>
      <c r="CO16" s="637"/>
      <c r="CP16" s="637"/>
      <c r="CQ16" s="638"/>
      <c r="CR16" s="621">
        <v>427510</v>
      </c>
      <c r="CS16" s="622"/>
      <c r="CT16" s="622"/>
      <c r="CU16" s="622"/>
      <c r="CV16" s="622"/>
      <c r="CW16" s="622"/>
      <c r="CX16" s="622"/>
      <c r="CY16" s="623"/>
      <c r="CZ16" s="624">
        <v>1.6</v>
      </c>
      <c r="DA16" s="624"/>
      <c r="DB16" s="624"/>
      <c r="DC16" s="624"/>
      <c r="DD16" s="630" t="s">
        <v>244</v>
      </c>
      <c r="DE16" s="622"/>
      <c r="DF16" s="622"/>
      <c r="DG16" s="622"/>
      <c r="DH16" s="622"/>
      <c r="DI16" s="622"/>
      <c r="DJ16" s="622"/>
      <c r="DK16" s="622"/>
      <c r="DL16" s="622"/>
      <c r="DM16" s="622"/>
      <c r="DN16" s="622"/>
      <c r="DO16" s="622"/>
      <c r="DP16" s="623"/>
      <c r="DQ16" s="630">
        <v>53977</v>
      </c>
      <c r="DR16" s="622"/>
      <c r="DS16" s="622"/>
      <c r="DT16" s="622"/>
      <c r="DU16" s="622"/>
      <c r="DV16" s="622"/>
      <c r="DW16" s="622"/>
      <c r="DX16" s="622"/>
      <c r="DY16" s="622"/>
      <c r="DZ16" s="622"/>
      <c r="EA16" s="622"/>
      <c r="EB16" s="622"/>
      <c r="EC16" s="631"/>
    </row>
    <row r="17" spans="2:133" ht="11.25" customHeight="1">
      <c r="B17" s="618" t="s">
        <v>265</v>
      </c>
      <c r="C17" s="619"/>
      <c r="D17" s="619"/>
      <c r="E17" s="619"/>
      <c r="F17" s="619"/>
      <c r="G17" s="619"/>
      <c r="H17" s="619"/>
      <c r="I17" s="619"/>
      <c r="J17" s="619"/>
      <c r="K17" s="619"/>
      <c r="L17" s="619"/>
      <c r="M17" s="619"/>
      <c r="N17" s="619"/>
      <c r="O17" s="619"/>
      <c r="P17" s="619"/>
      <c r="Q17" s="620"/>
      <c r="R17" s="621">
        <v>5673</v>
      </c>
      <c r="S17" s="622"/>
      <c r="T17" s="622"/>
      <c r="U17" s="622"/>
      <c r="V17" s="622"/>
      <c r="W17" s="622"/>
      <c r="X17" s="622"/>
      <c r="Y17" s="623"/>
      <c r="Z17" s="624">
        <v>0</v>
      </c>
      <c r="AA17" s="624"/>
      <c r="AB17" s="624"/>
      <c r="AC17" s="624"/>
      <c r="AD17" s="625">
        <v>5673</v>
      </c>
      <c r="AE17" s="625"/>
      <c r="AF17" s="625"/>
      <c r="AG17" s="625"/>
      <c r="AH17" s="625"/>
      <c r="AI17" s="625"/>
      <c r="AJ17" s="625"/>
      <c r="AK17" s="625"/>
      <c r="AL17" s="626">
        <v>0</v>
      </c>
      <c r="AM17" s="627"/>
      <c r="AN17" s="627"/>
      <c r="AO17" s="628"/>
      <c r="AP17" s="618" t="s">
        <v>266</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24" t="s">
        <v>180</v>
      </c>
      <c r="BP17" s="624"/>
      <c r="BQ17" s="624"/>
      <c r="BR17" s="624"/>
      <c r="BS17" s="630" t="s">
        <v>244</v>
      </c>
      <c r="BT17" s="622"/>
      <c r="BU17" s="622"/>
      <c r="BV17" s="622"/>
      <c r="BW17" s="622"/>
      <c r="BX17" s="622"/>
      <c r="BY17" s="622"/>
      <c r="BZ17" s="622"/>
      <c r="CA17" s="622"/>
      <c r="CB17" s="631"/>
      <c r="CD17" s="636" t="s">
        <v>267</v>
      </c>
      <c r="CE17" s="637"/>
      <c r="CF17" s="637"/>
      <c r="CG17" s="637"/>
      <c r="CH17" s="637"/>
      <c r="CI17" s="637"/>
      <c r="CJ17" s="637"/>
      <c r="CK17" s="637"/>
      <c r="CL17" s="637"/>
      <c r="CM17" s="637"/>
      <c r="CN17" s="637"/>
      <c r="CO17" s="637"/>
      <c r="CP17" s="637"/>
      <c r="CQ17" s="638"/>
      <c r="CR17" s="621">
        <v>3809941</v>
      </c>
      <c r="CS17" s="622"/>
      <c r="CT17" s="622"/>
      <c r="CU17" s="622"/>
      <c r="CV17" s="622"/>
      <c r="CW17" s="622"/>
      <c r="CX17" s="622"/>
      <c r="CY17" s="623"/>
      <c r="CZ17" s="624">
        <v>14.2</v>
      </c>
      <c r="DA17" s="624"/>
      <c r="DB17" s="624"/>
      <c r="DC17" s="624"/>
      <c r="DD17" s="630" t="s">
        <v>132</v>
      </c>
      <c r="DE17" s="622"/>
      <c r="DF17" s="622"/>
      <c r="DG17" s="622"/>
      <c r="DH17" s="622"/>
      <c r="DI17" s="622"/>
      <c r="DJ17" s="622"/>
      <c r="DK17" s="622"/>
      <c r="DL17" s="622"/>
      <c r="DM17" s="622"/>
      <c r="DN17" s="622"/>
      <c r="DO17" s="622"/>
      <c r="DP17" s="623"/>
      <c r="DQ17" s="630">
        <v>3755020</v>
      </c>
      <c r="DR17" s="622"/>
      <c r="DS17" s="622"/>
      <c r="DT17" s="622"/>
      <c r="DU17" s="622"/>
      <c r="DV17" s="622"/>
      <c r="DW17" s="622"/>
      <c r="DX17" s="622"/>
      <c r="DY17" s="622"/>
      <c r="DZ17" s="622"/>
      <c r="EA17" s="622"/>
      <c r="EB17" s="622"/>
      <c r="EC17" s="631"/>
    </row>
    <row r="18" spans="2:133" ht="11.25" customHeight="1">
      <c r="B18" s="618" t="s">
        <v>268</v>
      </c>
      <c r="C18" s="619"/>
      <c r="D18" s="619"/>
      <c r="E18" s="619"/>
      <c r="F18" s="619"/>
      <c r="G18" s="619"/>
      <c r="H18" s="619"/>
      <c r="I18" s="619"/>
      <c r="J18" s="619"/>
      <c r="K18" s="619"/>
      <c r="L18" s="619"/>
      <c r="M18" s="619"/>
      <c r="N18" s="619"/>
      <c r="O18" s="619"/>
      <c r="P18" s="619"/>
      <c r="Q18" s="620"/>
      <c r="R18" s="621">
        <v>10956896</v>
      </c>
      <c r="S18" s="622"/>
      <c r="T18" s="622"/>
      <c r="U18" s="622"/>
      <c r="V18" s="622"/>
      <c r="W18" s="622"/>
      <c r="X18" s="622"/>
      <c r="Y18" s="623"/>
      <c r="Z18" s="624">
        <v>40.1</v>
      </c>
      <c r="AA18" s="624"/>
      <c r="AB18" s="624"/>
      <c r="AC18" s="624"/>
      <c r="AD18" s="625">
        <v>9424526</v>
      </c>
      <c r="AE18" s="625"/>
      <c r="AF18" s="625"/>
      <c r="AG18" s="625"/>
      <c r="AH18" s="625"/>
      <c r="AI18" s="625"/>
      <c r="AJ18" s="625"/>
      <c r="AK18" s="625"/>
      <c r="AL18" s="626">
        <v>72.2</v>
      </c>
      <c r="AM18" s="627"/>
      <c r="AN18" s="627"/>
      <c r="AO18" s="628"/>
      <c r="AP18" s="618" t="s">
        <v>269</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24" t="s">
        <v>244</v>
      </c>
      <c r="BP18" s="624"/>
      <c r="BQ18" s="624"/>
      <c r="BR18" s="624"/>
      <c r="BS18" s="630" t="s">
        <v>132</v>
      </c>
      <c r="BT18" s="622"/>
      <c r="BU18" s="622"/>
      <c r="BV18" s="622"/>
      <c r="BW18" s="622"/>
      <c r="BX18" s="622"/>
      <c r="BY18" s="622"/>
      <c r="BZ18" s="622"/>
      <c r="CA18" s="622"/>
      <c r="CB18" s="631"/>
      <c r="CD18" s="636" t="s">
        <v>270</v>
      </c>
      <c r="CE18" s="637"/>
      <c r="CF18" s="637"/>
      <c r="CG18" s="637"/>
      <c r="CH18" s="637"/>
      <c r="CI18" s="637"/>
      <c r="CJ18" s="637"/>
      <c r="CK18" s="637"/>
      <c r="CL18" s="637"/>
      <c r="CM18" s="637"/>
      <c r="CN18" s="637"/>
      <c r="CO18" s="637"/>
      <c r="CP18" s="637"/>
      <c r="CQ18" s="638"/>
      <c r="CR18" s="621">
        <v>286222</v>
      </c>
      <c r="CS18" s="622"/>
      <c r="CT18" s="622"/>
      <c r="CU18" s="622"/>
      <c r="CV18" s="622"/>
      <c r="CW18" s="622"/>
      <c r="CX18" s="622"/>
      <c r="CY18" s="623"/>
      <c r="CZ18" s="624">
        <v>1.1000000000000001</v>
      </c>
      <c r="DA18" s="624"/>
      <c r="DB18" s="624"/>
      <c r="DC18" s="624"/>
      <c r="DD18" s="630">
        <v>138600</v>
      </c>
      <c r="DE18" s="622"/>
      <c r="DF18" s="622"/>
      <c r="DG18" s="622"/>
      <c r="DH18" s="622"/>
      <c r="DI18" s="622"/>
      <c r="DJ18" s="622"/>
      <c r="DK18" s="622"/>
      <c r="DL18" s="622"/>
      <c r="DM18" s="622"/>
      <c r="DN18" s="622"/>
      <c r="DO18" s="622"/>
      <c r="DP18" s="623"/>
      <c r="DQ18" s="630">
        <v>144577</v>
      </c>
      <c r="DR18" s="622"/>
      <c r="DS18" s="622"/>
      <c r="DT18" s="622"/>
      <c r="DU18" s="622"/>
      <c r="DV18" s="622"/>
      <c r="DW18" s="622"/>
      <c r="DX18" s="622"/>
      <c r="DY18" s="622"/>
      <c r="DZ18" s="622"/>
      <c r="EA18" s="622"/>
      <c r="EB18" s="622"/>
      <c r="EC18" s="631"/>
    </row>
    <row r="19" spans="2:133" ht="11.25" customHeight="1">
      <c r="B19" s="618" t="s">
        <v>271</v>
      </c>
      <c r="C19" s="619"/>
      <c r="D19" s="619"/>
      <c r="E19" s="619"/>
      <c r="F19" s="619"/>
      <c r="G19" s="619"/>
      <c r="H19" s="619"/>
      <c r="I19" s="619"/>
      <c r="J19" s="619"/>
      <c r="K19" s="619"/>
      <c r="L19" s="619"/>
      <c r="M19" s="619"/>
      <c r="N19" s="619"/>
      <c r="O19" s="619"/>
      <c r="P19" s="619"/>
      <c r="Q19" s="620"/>
      <c r="R19" s="621">
        <v>9424526</v>
      </c>
      <c r="S19" s="622"/>
      <c r="T19" s="622"/>
      <c r="U19" s="622"/>
      <c r="V19" s="622"/>
      <c r="W19" s="622"/>
      <c r="X19" s="622"/>
      <c r="Y19" s="623"/>
      <c r="Z19" s="624">
        <v>34.5</v>
      </c>
      <c r="AA19" s="624"/>
      <c r="AB19" s="624"/>
      <c r="AC19" s="624"/>
      <c r="AD19" s="625">
        <v>9424526</v>
      </c>
      <c r="AE19" s="625"/>
      <c r="AF19" s="625"/>
      <c r="AG19" s="625"/>
      <c r="AH19" s="625"/>
      <c r="AI19" s="625"/>
      <c r="AJ19" s="625"/>
      <c r="AK19" s="625"/>
      <c r="AL19" s="626">
        <v>72.2</v>
      </c>
      <c r="AM19" s="627"/>
      <c r="AN19" s="627"/>
      <c r="AO19" s="628"/>
      <c r="AP19" s="618" t="s">
        <v>272</v>
      </c>
      <c r="AQ19" s="619"/>
      <c r="AR19" s="619"/>
      <c r="AS19" s="619"/>
      <c r="AT19" s="619"/>
      <c r="AU19" s="619"/>
      <c r="AV19" s="619"/>
      <c r="AW19" s="619"/>
      <c r="AX19" s="619"/>
      <c r="AY19" s="619"/>
      <c r="AZ19" s="619"/>
      <c r="BA19" s="619"/>
      <c r="BB19" s="619"/>
      <c r="BC19" s="619"/>
      <c r="BD19" s="619"/>
      <c r="BE19" s="619"/>
      <c r="BF19" s="620"/>
      <c r="BG19" s="621">
        <v>79782</v>
      </c>
      <c r="BH19" s="622"/>
      <c r="BI19" s="622"/>
      <c r="BJ19" s="622"/>
      <c r="BK19" s="622"/>
      <c r="BL19" s="622"/>
      <c r="BM19" s="622"/>
      <c r="BN19" s="623"/>
      <c r="BO19" s="624">
        <v>2.8</v>
      </c>
      <c r="BP19" s="624"/>
      <c r="BQ19" s="624"/>
      <c r="BR19" s="624"/>
      <c r="BS19" s="630" t="s">
        <v>180</v>
      </c>
      <c r="BT19" s="622"/>
      <c r="BU19" s="622"/>
      <c r="BV19" s="622"/>
      <c r="BW19" s="622"/>
      <c r="BX19" s="622"/>
      <c r="BY19" s="622"/>
      <c r="BZ19" s="622"/>
      <c r="CA19" s="622"/>
      <c r="CB19" s="631"/>
      <c r="CD19" s="636" t="s">
        <v>273</v>
      </c>
      <c r="CE19" s="637"/>
      <c r="CF19" s="637"/>
      <c r="CG19" s="637"/>
      <c r="CH19" s="637"/>
      <c r="CI19" s="637"/>
      <c r="CJ19" s="637"/>
      <c r="CK19" s="637"/>
      <c r="CL19" s="637"/>
      <c r="CM19" s="637"/>
      <c r="CN19" s="637"/>
      <c r="CO19" s="637"/>
      <c r="CP19" s="637"/>
      <c r="CQ19" s="638"/>
      <c r="CR19" s="621" t="s">
        <v>132</v>
      </c>
      <c r="CS19" s="622"/>
      <c r="CT19" s="622"/>
      <c r="CU19" s="622"/>
      <c r="CV19" s="622"/>
      <c r="CW19" s="622"/>
      <c r="CX19" s="622"/>
      <c r="CY19" s="623"/>
      <c r="CZ19" s="624" t="s">
        <v>180</v>
      </c>
      <c r="DA19" s="624"/>
      <c r="DB19" s="624"/>
      <c r="DC19" s="624"/>
      <c r="DD19" s="630" t="s">
        <v>244</v>
      </c>
      <c r="DE19" s="622"/>
      <c r="DF19" s="622"/>
      <c r="DG19" s="622"/>
      <c r="DH19" s="622"/>
      <c r="DI19" s="622"/>
      <c r="DJ19" s="622"/>
      <c r="DK19" s="622"/>
      <c r="DL19" s="622"/>
      <c r="DM19" s="622"/>
      <c r="DN19" s="622"/>
      <c r="DO19" s="622"/>
      <c r="DP19" s="623"/>
      <c r="DQ19" s="630" t="s">
        <v>180</v>
      </c>
      <c r="DR19" s="622"/>
      <c r="DS19" s="622"/>
      <c r="DT19" s="622"/>
      <c r="DU19" s="622"/>
      <c r="DV19" s="622"/>
      <c r="DW19" s="622"/>
      <c r="DX19" s="622"/>
      <c r="DY19" s="622"/>
      <c r="DZ19" s="622"/>
      <c r="EA19" s="622"/>
      <c r="EB19" s="622"/>
      <c r="EC19" s="631"/>
    </row>
    <row r="20" spans="2:133" ht="11.25" customHeight="1">
      <c r="B20" s="618" t="s">
        <v>274</v>
      </c>
      <c r="C20" s="619"/>
      <c r="D20" s="619"/>
      <c r="E20" s="619"/>
      <c r="F20" s="619"/>
      <c r="G20" s="619"/>
      <c r="H20" s="619"/>
      <c r="I20" s="619"/>
      <c r="J20" s="619"/>
      <c r="K20" s="619"/>
      <c r="L20" s="619"/>
      <c r="M20" s="619"/>
      <c r="N20" s="619"/>
      <c r="O20" s="619"/>
      <c r="P20" s="619"/>
      <c r="Q20" s="620"/>
      <c r="R20" s="621">
        <v>1532370</v>
      </c>
      <c r="S20" s="622"/>
      <c r="T20" s="622"/>
      <c r="U20" s="622"/>
      <c r="V20" s="622"/>
      <c r="W20" s="622"/>
      <c r="X20" s="622"/>
      <c r="Y20" s="623"/>
      <c r="Z20" s="624">
        <v>5.6</v>
      </c>
      <c r="AA20" s="624"/>
      <c r="AB20" s="624"/>
      <c r="AC20" s="624"/>
      <c r="AD20" s="625" t="s">
        <v>244</v>
      </c>
      <c r="AE20" s="625"/>
      <c r="AF20" s="625"/>
      <c r="AG20" s="625"/>
      <c r="AH20" s="625"/>
      <c r="AI20" s="625"/>
      <c r="AJ20" s="625"/>
      <c r="AK20" s="625"/>
      <c r="AL20" s="626" t="s">
        <v>132</v>
      </c>
      <c r="AM20" s="627"/>
      <c r="AN20" s="627"/>
      <c r="AO20" s="628"/>
      <c r="AP20" s="618" t="s">
        <v>275</v>
      </c>
      <c r="AQ20" s="619"/>
      <c r="AR20" s="619"/>
      <c r="AS20" s="619"/>
      <c r="AT20" s="619"/>
      <c r="AU20" s="619"/>
      <c r="AV20" s="619"/>
      <c r="AW20" s="619"/>
      <c r="AX20" s="619"/>
      <c r="AY20" s="619"/>
      <c r="AZ20" s="619"/>
      <c r="BA20" s="619"/>
      <c r="BB20" s="619"/>
      <c r="BC20" s="619"/>
      <c r="BD20" s="619"/>
      <c r="BE20" s="619"/>
      <c r="BF20" s="620"/>
      <c r="BG20" s="621">
        <v>79782</v>
      </c>
      <c r="BH20" s="622"/>
      <c r="BI20" s="622"/>
      <c r="BJ20" s="622"/>
      <c r="BK20" s="622"/>
      <c r="BL20" s="622"/>
      <c r="BM20" s="622"/>
      <c r="BN20" s="623"/>
      <c r="BO20" s="624">
        <v>2.8</v>
      </c>
      <c r="BP20" s="624"/>
      <c r="BQ20" s="624"/>
      <c r="BR20" s="624"/>
      <c r="BS20" s="630" t="s">
        <v>132</v>
      </c>
      <c r="BT20" s="622"/>
      <c r="BU20" s="622"/>
      <c r="BV20" s="622"/>
      <c r="BW20" s="622"/>
      <c r="BX20" s="622"/>
      <c r="BY20" s="622"/>
      <c r="BZ20" s="622"/>
      <c r="CA20" s="622"/>
      <c r="CB20" s="631"/>
      <c r="CD20" s="636" t="s">
        <v>276</v>
      </c>
      <c r="CE20" s="637"/>
      <c r="CF20" s="637"/>
      <c r="CG20" s="637"/>
      <c r="CH20" s="637"/>
      <c r="CI20" s="637"/>
      <c r="CJ20" s="637"/>
      <c r="CK20" s="637"/>
      <c r="CL20" s="637"/>
      <c r="CM20" s="637"/>
      <c r="CN20" s="637"/>
      <c r="CO20" s="637"/>
      <c r="CP20" s="637"/>
      <c r="CQ20" s="638"/>
      <c r="CR20" s="621">
        <v>26818349</v>
      </c>
      <c r="CS20" s="622"/>
      <c r="CT20" s="622"/>
      <c r="CU20" s="622"/>
      <c r="CV20" s="622"/>
      <c r="CW20" s="622"/>
      <c r="CX20" s="622"/>
      <c r="CY20" s="623"/>
      <c r="CZ20" s="624">
        <v>100</v>
      </c>
      <c r="DA20" s="624"/>
      <c r="DB20" s="624"/>
      <c r="DC20" s="624"/>
      <c r="DD20" s="630">
        <v>4711317</v>
      </c>
      <c r="DE20" s="622"/>
      <c r="DF20" s="622"/>
      <c r="DG20" s="622"/>
      <c r="DH20" s="622"/>
      <c r="DI20" s="622"/>
      <c r="DJ20" s="622"/>
      <c r="DK20" s="622"/>
      <c r="DL20" s="622"/>
      <c r="DM20" s="622"/>
      <c r="DN20" s="622"/>
      <c r="DO20" s="622"/>
      <c r="DP20" s="623"/>
      <c r="DQ20" s="630">
        <v>15687710</v>
      </c>
      <c r="DR20" s="622"/>
      <c r="DS20" s="622"/>
      <c r="DT20" s="622"/>
      <c r="DU20" s="622"/>
      <c r="DV20" s="622"/>
      <c r="DW20" s="622"/>
      <c r="DX20" s="622"/>
      <c r="DY20" s="622"/>
      <c r="DZ20" s="622"/>
      <c r="EA20" s="622"/>
      <c r="EB20" s="622"/>
      <c r="EC20" s="631"/>
    </row>
    <row r="21" spans="2:133" ht="11.25" customHeight="1">
      <c r="B21" s="618" t="s">
        <v>277</v>
      </c>
      <c r="C21" s="619"/>
      <c r="D21" s="619"/>
      <c r="E21" s="619"/>
      <c r="F21" s="619"/>
      <c r="G21" s="619"/>
      <c r="H21" s="619"/>
      <c r="I21" s="619"/>
      <c r="J21" s="619"/>
      <c r="K21" s="619"/>
      <c r="L21" s="619"/>
      <c r="M21" s="619"/>
      <c r="N21" s="619"/>
      <c r="O21" s="619"/>
      <c r="P21" s="619"/>
      <c r="Q21" s="620"/>
      <c r="R21" s="621" t="s">
        <v>132</v>
      </c>
      <c r="S21" s="622"/>
      <c r="T21" s="622"/>
      <c r="U21" s="622"/>
      <c r="V21" s="622"/>
      <c r="W21" s="622"/>
      <c r="X21" s="622"/>
      <c r="Y21" s="623"/>
      <c r="Z21" s="624" t="s">
        <v>132</v>
      </c>
      <c r="AA21" s="624"/>
      <c r="AB21" s="624"/>
      <c r="AC21" s="624"/>
      <c r="AD21" s="625" t="s">
        <v>180</v>
      </c>
      <c r="AE21" s="625"/>
      <c r="AF21" s="625"/>
      <c r="AG21" s="625"/>
      <c r="AH21" s="625"/>
      <c r="AI21" s="625"/>
      <c r="AJ21" s="625"/>
      <c r="AK21" s="625"/>
      <c r="AL21" s="626" t="s">
        <v>132</v>
      </c>
      <c r="AM21" s="627"/>
      <c r="AN21" s="627"/>
      <c r="AO21" s="628"/>
      <c r="AP21" s="639" t="s">
        <v>278</v>
      </c>
      <c r="AQ21" s="640"/>
      <c r="AR21" s="640"/>
      <c r="AS21" s="640"/>
      <c r="AT21" s="640"/>
      <c r="AU21" s="640"/>
      <c r="AV21" s="640"/>
      <c r="AW21" s="640"/>
      <c r="AX21" s="640"/>
      <c r="AY21" s="640"/>
      <c r="AZ21" s="640"/>
      <c r="BA21" s="640"/>
      <c r="BB21" s="640"/>
      <c r="BC21" s="640"/>
      <c r="BD21" s="640"/>
      <c r="BE21" s="640"/>
      <c r="BF21" s="641"/>
      <c r="BG21" s="621">
        <v>29896</v>
      </c>
      <c r="BH21" s="622"/>
      <c r="BI21" s="622"/>
      <c r="BJ21" s="622"/>
      <c r="BK21" s="622"/>
      <c r="BL21" s="622"/>
      <c r="BM21" s="622"/>
      <c r="BN21" s="623"/>
      <c r="BO21" s="624">
        <v>1.1000000000000001</v>
      </c>
      <c r="BP21" s="624"/>
      <c r="BQ21" s="624"/>
      <c r="BR21" s="624"/>
      <c r="BS21" s="630" t="s">
        <v>180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279</v>
      </c>
      <c r="C22" s="619"/>
      <c r="D22" s="619"/>
      <c r="E22" s="619"/>
      <c r="F22" s="619"/>
      <c r="G22" s="619"/>
      <c r="H22" s="619"/>
      <c r="I22" s="619"/>
      <c r="J22" s="619"/>
      <c r="K22" s="619"/>
      <c r="L22" s="619"/>
      <c r="M22" s="619"/>
      <c r="N22" s="619"/>
      <c r="O22" s="619"/>
      <c r="P22" s="619"/>
      <c r="Q22" s="620"/>
      <c r="R22" s="621">
        <v>14602988</v>
      </c>
      <c r="S22" s="622"/>
      <c r="T22" s="622"/>
      <c r="U22" s="622"/>
      <c r="V22" s="622"/>
      <c r="W22" s="622"/>
      <c r="X22" s="622"/>
      <c r="Y22" s="623"/>
      <c r="Z22" s="624">
        <v>53.4</v>
      </c>
      <c r="AA22" s="624"/>
      <c r="AB22" s="624"/>
      <c r="AC22" s="624"/>
      <c r="AD22" s="625">
        <v>13020732</v>
      </c>
      <c r="AE22" s="625"/>
      <c r="AF22" s="625"/>
      <c r="AG22" s="625"/>
      <c r="AH22" s="625"/>
      <c r="AI22" s="625"/>
      <c r="AJ22" s="625"/>
      <c r="AK22" s="625"/>
      <c r="AL22" s="626">
        <v>99.8</v>
      </c>
      <c r="AM22" s="627"/>
      <c r="AN22" s="627"/>
      <c r="AO22" s="628"/>
      <c r="AP22" s="639" t="s">
        <v>280</v>
      </c>
      <c r="AQ22" s="640"/>
      <c r="AR22" s="640"/>
      <c r="AS22" s="640"/>
      <c r="AT22" s="640"/>
      <c r="AU22" s="640"/>
      <c r="AV22" s="640"/>
      <c r="AW22" s="640"/>
      <c r="AX22" s="640"/>
      <c r="AY22" s="640"/>
      <c r="AZ22" s="640"/>
      <c r="BA22" s="640"/>
      <c r="BB22" s="640"/>
      <c r="BC22" s="640"/>
      <c r="BD22" s="640"/>
      <c r="BE22" s="640"/>
      <c r="BF22" s="641"/>
      <c r="BG22" s="621" t="s">
        <v>132</v>
      </c>
      <c r="BH22" s="622"/>
      <c r="BI22" s="622"/>
      <c r="BJ22" s="622"/>
      <c r="BK22" s="622"/>
      <c r="BL22" s="622"/>
      <c r="BM22" s="622"/>
      <c r="BN22" s="623"/>
      <c r="BO22" s="624" t="s">
        <v>180</v>
      </c>
      <c r="BP22" s="624"/>
      <c r="BQ22" s="624"/>
      <c r="BR22" s="624"/>
      <c r="BS22" s="630" t="s">
        <v>244</v>
      </c>
      <c r="BT22" s="622"/>
      <c r="BU22" s="622"/>
      <c r="BV22" s="622"/>
      <c r="BW22" s="622"/>
      <c r="BX22" s="622"/>
      <c r="BY22" s="622"/>
      <c r="BZ22" s="622"/>
      <c r="CA22" s="622"/>
      <c r="CB22" s="631"/>
      <c r="CD22" s="603" t="s">
        <v>281</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282</v>
      </c>
      <c r="C23" s="619"/>
      <c r="D23" s="619"/>
      <c r="E23" s="619"/>
      <c r="F23" s="619"/>
      <c r="G23" s="619"/>
      <c r="H23" s="619"/>
      <c r="I23" s="619"/>
      <c r="J23" s="619"/>
      <c r="K23" s="619"/>
      <c r="L23" s="619"/>
      <c r="M23" s="619"/>
      <c r="N23" s="619"/>
      <c r="O23" s="619"/>
      <c r="P23" s="619"/>
      <c r="Q23" s="620"/>
      <c r="R23" s="621">
        <v>3620</v>
      </c>
      <c r="S23" s="622"/>
      <c r="T23" s="622"/>
      <c r="U23" s="622"/>
      <c r="V23" s="622"/>
      <c r="W23" s="622"/>
      <c r="X23" s="622"/>
      <c r="Y23" s="623"/>
      <c r="Z23" s="624">
        <v>0</v>
      </c>
      <c r="AA23" s="624"/>
      <c r="AB23" s="624"/>
      <c r="AC23" s="624"/>
      <c r="AD23" s="625">
        <v>3620</v>
      </c>
      <c r="AE23" s="625"/>
      <c r="AF23" s="625"/>
      <c r="AG23" s="625"/>
      <c r="AH23" s="625"/>
      <c r="AI23" s="625"/>
      <c r="AJ23" s="625"/>
      <c r="AK23" s="625"/>
      <c r="AL23" s="626">
        <v>0</v>
      </c>
      <c r="AM23" s="627"/>
      <c r="AN23" s="627"/>
      <c r="AO23" s="628"/>
      <c r="AP23" s="639" t="s">
        <v>283</v>
      </c>
      <c r="AQ23" s="640"/>
      <c r="AR23" s="640"/>
      <c r="AS23" s="640"/>
      <c r="AT23" s="640"/>
      <c r="AU23" s="640"/>
      <c r="AV23" s="640"/>
      <c r="AW23" s="640"/>
      <c r="AX23" s="640"/>
      <c r="AY23" s="640"/>
      <c r="AZ23" s="640"/>
      <c r="BA23" s="640"/>
      <c r="BB23" s="640"/>
      <c r="BC23" s="640"/>
      <c r="BD23" s="640"/>
      <c r="BE23" s="640"/>
      <c r="BF23" s="641"/>
      <c r="BG23" s="621">
        <v>49886</v>
      </c>
      <c r="BH23" s="622"/>
      <c r="BI23" s="622"/>
      <c r="BJ23" s="622"/>
      <c r="BK23" s="622"/>
      <c r="BL23" s="622"/>
      <c r="BM23" s="622"/>
      <c r="BN23" s="623"/>
      <c r="BO23" s="624">
        <v>1.8</v>
      </c>
      <c r="BP23" s="624"/>
      <c r="BQ23" s="624"/>
      <c r="BR23" s="624"/>
      <c r="BS23" s="630" t="s">
        <v>180</v>
      </c>
      <c r="BT23" s="622"/>
      <c r="BU23" s="622"/>
      <c r="BV23" s="622"/>
      <c r="BW23" s="622"/>
      <c r="BX23" s="622"/>
      <c r="BY23" s="622"/>
      <c r="BZ23" s="622"/>
      <c r="CA23" s="622"/>
      <c r="CB23" s="631"/>
      <c r="CD23" s="603" t="s">
        <v>222</v>
      </c>
      <c r="CE23" s="604"/>
      <c r="CF23" s="604"/>
      <c r="CG23" s="604"/>
      <c r="CH23" s="604"/>
      <c r="CI23" s="604"/>
      <c r="CJ23" s="604"/>
      <c r="CK23" s="604"/>
      <c r="CL23" s="604"/>
      <c r="CM23" s="604"/>
      <c r="CN23" s="604"/>
      <c r="CO23" s="604"/>
      <c r="CP23" s="604"/>
      <c r="CQ23" s="605"/>
      <c r="CR23" s="603" t="s">
        <v>284</v>
      </c>
      <c r="CS23" s="604"/>
      <c r="CT23" s="604"/>
      <c r="CU23" s="604"/>
      <c r="CV23" s="604"/>
      <c r="CW23" s="604"/>
      <c r="CX23" s="604"/>
      <c r="CY23" s="605"/>
      <c r="CZ23" s="603" t="s">
        <v>285</v>
      </c>
      <c r="DA23" s="604"/>
      <c r="DB23" s="604"/>
      <c r="DC23" s="605"/>
      <c r="DD23" s="603" t="s">
        <v>286</v>
      </c>
      <c r="DE23" s="604"/>
      <c r="DF23" s="604"/>
      <c r="DG23" s="604"/>
      <c r="DH23" s="604"/>
      <c r="DI23" s="604"/>
      <c r="DJ23" s="604"/>
      <c r="DK23" s="605"/>
      <c r="DL23" s="651" t="s">
        <v>287</v>
      </c>
      <c r="DM23" s="652"/>
      <c r="DN23" s="652"/>
      <c r="DO23" s="652"/>
      <c r="DP23" s="652"/>
      <c r="DQ23" s="652"/>
      <c r="DR23" s="652"/>
      <c r="DS23" s="652"/>
      <c r="DT23" s="652"/>
      <c r="DU23" s="652"/>
      <c r="DV23" s="653"/>
      <c r="DW23" s="603" t="s">
        <v>288</v>
      </c>
      <c r="DX23" s="604"/>
      <c r="DY23" s="604"/>
      <c r="DZ23" s="604"/>
      <c r="EA23" s="604"/>
      <c r="EB23" s="604"/>
      <c r="EC23" s="605"/>
    </row>
    <row r="24" spans="2:133" ht="11.25" customHeight="1">
      <c r="B24" s="618" t="s">
        <v>289</v>
      </c>
      <c r="C24" s="619"/>
      <c r="D24" s="619"/>
      <c r="E24" s="619"/>
      <c r="F24" s="619"/>
      <c r="G24" s="619"/>
      <c r="H24" s="619"/>
      <c r="I24" s="619"/>
      <c r="J24" s="619"/>
      <c r="K24" s="619"/>
      <c r="L24" s="619"/>
      <c r="M24" s="619"/>
      <c r="N24" s="619"/>
      <c r="O24" s="619"/>
      <c r="P24" s="619"/>
      <c r="Q24" s="620"/>
      <c r="R24" s="621">
        <v>148928</v>
      </c>
      <c r="S24" s="622"/>
      <c r="T24" s="622"/>
      <c r="U24" s="622"/>
      <c r="V24" s="622"/>
      <c r="W24" s="622"/>
      <c r="X24" s="622"/>
      <c r="Y24" s="623"/>
      <c r="Z24" s="624">
        <v>0.5</v>
      </c>
      <c r="AA24" s="624"/>
      <c r="AB24" s="624"/>
      <c r="AC24" s="624"/>
      <c r="AD24" s="625" t="s">
        <v>244</v>
      </c>
      <c r="AE24" s="625"/>
      <c r="AF24" s="625"/>
      <c r="AG24" s="625"/>
      <c r="AH24" s="625"/>
      <c r="AI24" s="625"/>
      <c r="AJ24" s="625"/>
      <c r="AK24" s="625"/>
      <c r="AL24" s="626" t="s">
        <v>180</v>
      </c>
      <c r="AM24" s="627"/>
      <c r="AN24" s="627"/>
      <c r="AO24" s="628"/>
      <c r="AP24" s="639" t="s">
        <v>290</v>
      </c>
      <c r="AQ24" s="640"/>
      <c r="AR24" s="640"/>
      <c r="AS24" s="640"/>
      <c r="AT24" s="640"/>
      <c r="AU24" s="640"/>
      <c r="AV24" s="640"/>
      <c r="AW24" s="640"/>
      <c r="AX24" s="640"/>
      <c r="AY24" s="640"/>
      <c r="AZ24" s="640"/>
      <c r="BA24" s="640"/>
      <c r="BB24" s="640"/>
      <c r="BC24" s="640"/>
      <c r="BD24" s="640"/>
      <c r="BE24" s="640"/>
      <c r="BF24" s="641"/>
      <c r="BG24" s="621" t="s">
        <v>244</v>
      </c>
      <c r="BH24" s="622"/>
      <c r="BI24" s="622"/>
      <c r="BJ24" s="622"/>
      <c r="BK24" s="622"/>
      <c r="BL24" s="622"/>
      <c r="BM24" s="622"/>
      <c r="BN24" s="623"/>
      <c r="BO24" s="624" t="s">
        <v>132</v>
      </c>
      <c r="BP24" s="624"/>
      <c r="BQ24" s="624"/>
      <c r="BR24" s="624"/>
      <c r="BS24" s="630" t="s">
        <v>180</v>
      </c>
      <c r="BT24" s="622"/>
      <c r="BU24" s="622"/>
      <c r="BV24" s="622"/>
      <c r="BW24" s="622"/>
      <c r="BX24" s="622"/>
      <c r="BY24" s="622"/>
      <c r="BZ24" s="622"/>
      <c r="CA24" s="622"/>
      <c r="CB24" s="631"/>
      <c r="CD24" s="632" t="s">
        <v>291</v>
      </c>
      <c r="CE24" s="633"/>
      <c r="CF24" s="633"/>
      <c r="CG24" s="633"/>
      <c r="CH24" s="633"/>
      <c r="CI24" s="633"/>
      <c r="CJ24" s="633"/>
      <c r="CK24" s="633"/>
      <c r="CL24" s="633"/>
      <c r="CM24" s="633"/>
      <c r="CN24" s="633"/>
      <c r="CO24" s="633"/>
      <c r="CP24" s="633"/>
      <c r="CQ24" s="634"/>
      <c r="CR24" s="610">
        <v>11520599</v>
      </c>
      <c r="CS24" s="611"/>
      <c r="CT24" s="611"/>
      <c r="CU24" s="611"/>
      <c r="CV24" s="611"/>
      <c r="CW24" s="611"/>
      <c r="CX24" s="611"/>
      <c r="CY24" s="612"/>
      <c r="CZ24" s="615">
        <v>43</v>
      </c>
      <c r="DA24" s="616"/>
      <c r="DB24" s="616"/>
      <c r="DC24" s="635"/>
      <c r="DD24" s="654">
        <v>8281944</v>
      </c>
      <c r="DE24" s="611"/>
      <c r="DF24" s="611"/>
      <c r="DG24" s="611"/>
      <c r="DH24" s="611"/>
      <c r="DI24" s="611"/>
      <c r="DJ24" s="611"/>
      <c r="DK24" s="612"/>
      <c r="DL24" s="654">
        <v>7356170</v>
      </c>
      <c r="DM24" s="611"/>
      <c r="DN24" s="611"/>
      <c r="DO24" s="611"/>
      <c r="DP24" s="611"/>
      <c r="DQ24" s="611"/>
      <c r="DR24" s="611"/>
      <c r="DS24" s="611"/>
      <c r="DT24" s="611"/>
      <c r="DU24" s="611"/>
      <c r="DV24" s="612"/>
      <c r="DW24" s="615">
        <v>54.1</v>
      </c>
      <c r="DX24" s="616"/>
      <c r="DY24" s="616"/>
      <c r="DZ24" s="616"/>
      <c r="EA24" s="616"/>
      <c r="EB24" s="616"/>
      <c r="EC24" s="617"/>
    </row>
    <row r="25" spans="2:133" ht="11.25" customHeight="1">
      <c r="B25" s="618" t="s">
        <v>292</v>
      </c>
      <c r="C25" s="619"/>
      <c r="D25" s="619"/>
      <c r="E25" s="619"/>
      <c r="F25" s="619"/>
      <c r="G25" s="619"/>
      <c r="H25" s="619"/>
      <c r="I25" s="619"/>
      <c r="J25" s="619"/>
      <c r="K25" s="619"/>
      <c r="L25" s="619"/>
      <c r="M25" s="619"/>
      <c r="N25" s="619"/>
      <c r="O25" s="619"/>
      <c r="P25" s="619"/>
      <c r="Q25" s="620"/>
      <c r="R25" s="621">
        <v>235770</v>
      </c>
      <c r="S25" s="622"/>
      <c r="T25" s="622"/>
      <c r="U25" s="622"/>
      <c r="V25" s="622"/>
      <c r="W25" s="622"/>
      <c r="X25" s="622"/>
      <c r="Y25" s="623"/>
      <c r="Z25" s="624">
        <v>0.9</v>
      </c>
      <c r="AA25" s="624"/>
      <c r="AB25" s="624"/>
      <c r="AC25" s="624"/>
      <c r="AD25" s="625">
        <v>2891</v>
      </c>
      <c r="AE25" s="625"/>
      <c r="AF25" s="625"/>
      <c r="AG25" s="625"/>
      <c r="AH25" s="625"/>
      <c r="AI25" s="625"/>
      <c r="AJ25" s="625"/>
      <c r="AK25" s="625"/>
      <c r="AL25" s="626">
        <v>0</v>
      </c>
      <c r="AM25" s="627"/>
      <c r="AN25" s="627"/>
      <c r="AO25" s="628"/>
      <c r="AP25" s="639" t="s">
        <v>293</v>
      </c>
      <c r="AQ25" s="640"/>
      <c r="AR25" s="640"/>
      <c r="AS25" s="640"/>
      <c r="AT25" s="640"/>
      <c r="AU25" s="640"/>
      <c r="AV25" s="640"/>
      <c r="AW25" s="640"/>
      <c r="AX25" s="640"/>
      <c r="AY25" s="640"/>
      <c r="AZ25" s="640"/>
      <c r="BA25" s="640"/>
      <c r="BB25" s="640"/>
      <c r="BC25" s="640"/>
      <c r="BD25" s="640"/>
      <c r="BE25" s="640"/>
      <c r="BF25" s="641"/>
      <c r="BG25" s="621" t="s">
        <v>180</v>
      </c>
      <c r="BH25" s="622"/>
      <c r="BI25" s="622"/>
      <c r="BJ25" s="622"/>
      <c r="BK25" s="622"/>
      <c r="BL25" s="622"/>
      <c r="BM25" s="622"/>
      <c r="BN25" s="623"/>
      <c r="BO25" s="624" t="s">
        <v>132</v>
      </c>
      <c r="BP25" s="624"/>
      <c r="BQ25" s="624"/>
      <c r="BR25" s="624"/>
      <c r="BS25" s="630" t="s">
        <v>180</v>
      </c>
      <c r="BT25" s="622"/>
      <c r="BU25" s="622"/>
      <c r="BV25" s="622"/>
      <c r="BW25" s="622"/>
      <c r="BX25" s="622"/>
      <c r="BY25" s="622"/>
      <c r="BZ25" s="622"/>
      <c r="CA25" s="622"/>
      <c r="CB25" s="631"/>
      <c r="CD25" s="636" t="s">
        <v>294</v>
      </c>
      <c r="CE25" s="637"/>
      <c r="CF25" s="637"/>
      <c r="CG25" s="637"/>
      <c r="CH25" s="637"/>
      <c r="CI25" s="637"/>
      <c r="CJ25" s="637"/>
      <c r="CK25" s="637"/>
      <c r="CL25" s="637"/>
      <c r="CM25" s="637"/>
      <c r="CN25" s="637"/>
      <c r="CO25" s="637"/>
      <c r="CP25" s="637"/>
      <c r="CQ25" s="638"/>
      <c r="CR25" s="621">
        <v>3364799</v>
      </c>
      <c r="CS25" s="657"/>
      <c r="CT25" s="657"/>
      <c r="CU25" s="657"/>
      <c r="CV25" s="657"/>
      <c r="CW25" s="657"/>
      <c r="CX25" s="657"/>
      <c r="CY25" s="658"/>
      <c r="CZ25" s="626">
        <v>12.5</v>
      </c>
      <c r="DA25" s="655"/>
      <c r="DB25" s="655"/>
      <c r="DC25" s="659"/>
      <c r="DD25" s="630">
        <v>3173486</v>
      </c>
      <c r="DE25" s="657"/>
      <c r="DF25" s="657"/>
      <c r="DG25" s="657"/>
      <c r="DH25" s="657"/>
      <c r="DI25" s="657"/>
      <c r="DJ25" s="657"/>
      <c r="DK25" s="658"/>
      <c r="DL25" s="630">
        <v>2956517</v>
      </c>
      <c r="DM25" s="657"/>
      <c r="DN25" s="657"/>
      <c r="DO25" s="657"/>
      <c r="DP25" s="657"/>
      <c r="DQ25" s="657"/>
      <c r="DR25" s="657"/>
      <c r="DS25" s="657"/>
      <c r="DT25" s="657"/>
      <c r="DU25" s="657"/>
      <c r="DV25" s="658"/>
      <c r="DW25" s="626">
        <v>21.7</v>
      </c>
      <c r="DX25" s="655"/>
      <c r="DY25" s="655"/>
      <c r="DZ25" s="655"/>
      <c r="EA25" s="655"/>
      <c r="EB25" s="655"/>
      <c r="EC25" s="656"/>
    </row>
    <row r="26" spans="2:133" ht="11.25" customHeight="1">
      <c r="B26" s="618" t="s">
        <v>295</v>
      </c>
      <c r="C26" s="619"/>
      <c r="D26" s="619"/>
      <c r="E26" s="619"/>
      <c r="F26" s="619"/>
      <c r="G26" s="619"/>
      <c r="H26" s="619"/>
      <c r="I26" s="619"/>
      <c r="J26" s="619"/>
      <c r="K26" s="619"/>
      <c r="L26" s="619"/>
      <c r="M26" s="619"/>
      <c r="N26" s="619"/>
      <c r="O26" s="619"/>
      <c r="P26" s="619"/>
      <c r="Q26" s="620"/>
      <c r="R26" s="621">
        <v>92217</v>
      </c>
      <c r="S26" s="622"/>
      <c r="T26" s="622"/>
      <c r="U26" s="622"/>
      <c r="V26" s="622"/>
      <c r="W26" s="622"/>
      <c r="X26" s="622"/>
      <c r="Y26" s="623"/>
      <c r="Z26" s="624">
        <v>0.3</v>
      </c>
      <c r="AA26" s="624"/>
      <c r="AB26" s="624"/>
      <c r="AC26" s="624"/>
      <c r="AD26" s="625" t="s">
        <v>180</v>
      </c>
      <c r="AE26" s="625"/>
      <c r="AF26" s="625"/>
      <c r="AG26" s="625"/>
      <c r="AH26" s="625"/>
      <c r="AI26" s="625"/>
      <c r="AJ26" s="625"/>
      <c r="AK26" s="625"/>
      <c r="AL26" s="626" t="s">
        <v>132</v>
      </c>
      <c r="AM26" s="627"/>
      <c r="AN26" s="627"/>
      <c r="AO26" s="628"/>
      <c r="AP26" s="639" t="s">
        <v>296</v>
      </c>
      <c r="AQ26" s="660"/>
      <c r="AR26" s="660"/>
      <c r="AS26" s="660"/>
      <c r="AT26" s="660"/>
      <c r="AU26" s="660"/>
      <c r="AV26" s="660"/>
      <c r="AW26" s="660"/>
      <c r="AX26" s="660"/>
      <c r="AY26" s="660"/>
      <c r="AZ26" s="660"/>
      <c r="BA26" s="660"/>
      <c r="BB26" s="660"/>
      <c r="BC26" s="660"/>
      <c r="BD26" s="660"/>
      <c r="BE26" s="660"/>
      <c r="BF26" s="641"/>
      <c r="BG26" s="621" t="s">
        <v>244</v>
      </c>
      <c r="BH26" s="622"/>
      <c r="BI26" s="622"/>
      <c r="BJ26" s="622"/>
      <c r="BK26" s="622"/>
      <c r="BL26" s="622"/>
      <c r="BM26" s="622"/>
      <c r="BN26" s="623"/>
      <c r="BO26" s="624" t="s">
        <v>244</v>
      </c>
      <c r="BP26" s="624"/>
      <c r="BQ26" s="624"/>
      <c r="BR26" s="624"/>
      <c r="BS26" s="630" t="s">
        <v>244</v>
      </c>
      <c r="BT26" s="622"/>
      <c r="BU26" s="622"/>
      <c r="BV26" s="622"/>
      <c r="BW26" s="622"/>
      <c r="BX26" s="622"/>
      <c r="BY26" s="622"/>
      <c r="BZ26" s="622"/>
      <c r="CA26" s="622"/>
      <c r="CB26" s="631"/>
      <c r="CD26" s="636" t="s">
        <v>297</v>
      </c>
      <c r="CE26" s="637"/>
      <c r="CF26" s="637"/>
      <c r="CG26" s="637"/>
      <c r="CH26" s="637"/>
      <c r="CI26" s="637"/>
      <c r="CJ26" s="637"/>
      <c r="CK26" s="637"/>
      <c r="CL26" s="637"/>
      <c r="CM26" s="637"/>
      <c r="CN26" s="637"/>
      <c r="CO26" s="637"/>
      <c r="CP26" s="637"/>
      <c r="CQ26" s="638"/>
      <c r="CR26" s="621">
        <v>2189393</v>
      </c>
      <c r="CS26" s="622"/>
      <c r="CT26" s="622"/>
      <c r="CU26" s="622"/>
      <c r="CV26" s="622"/>
      <c r="CW26" s="622"/>
      <c r="CX26" s="622"/>
      <c r="CY26" s="623"/>
      <c r="CZ26" s="626">
        <v>8.1999999999999993</v>
      </c>
      <c r="DA26" s="655"/>
      <c r="DB26" s="655"/>
      <c r="DC26" s="659"/>
      <c r="DD26" s="630">
        <v>2079501</v>
      </c>
      <c r="DE26" s="622"/>
      <c r="DF26" s="622"/>
      <c r="DG26" s="622"/>
      <c r="DH26" s="622"/>
      <c r="DI26" s="622"/>
      <c r="DJ26" s="622"/>
      <c r="DK26" s="623"/>
      <c r="DL26" s="630" t="s">
        <v>244</v>
      </c>
      <c r="DM26" s="622"/>
      <c r="DN26" s="622"/>
      <c r="DO26" s="622"/>
      <c r="DP26" s="622"/>
      <c r="DQ26" s="622"/>
      <c r="DR26" s="622"/>
      <c r="DS26" s="622"/>
      <c r="DT26" s="622"/>
      <c r="DU26" s="622"/>
      <c r="DV26" s="623"/>
      <c r="DW26" s="626" t="s">
        <v>180</v>
      </c>
      <c r="DX26" s="655"/>
      <c r="DY26" s="655"/>
      <c r="DZ26" s="655"/>
      <c r="EA26" s="655"/>
      <c r="EB26" s="655"/>
      <c r="EC26" s="656"/>
    </row>
    <row r="27" spans="2:133" ht="11.25" customHeight="1">
      <c r="B27" s="618" t="s">
        <v>298</v>
      </c>
      <c r="C27" s="619"/>
      <c r="D27" s="619"/>
      <c r="E27" s="619"/>
      <c r="F27" s="619"/>
      <c r="G27" s="619"/>
      <c r="H27" s="619"/>
      <c r="I27" s="619"/>
      <c r="J27" s="619"/>
      <c r="K27" s="619"/>
      <c r="L27" s="619"/>
      <c r="M27" s="619"/>
      <c r="N27" s="619"/>
      <c r="O27" s="619"/>
      <c r="P27" s="619"/>
      <c r="Q27" s="620"/>
      <c r="R27" s="621">
        <v>2916988</v>
      </c>
      <c r="S27" s="622"/>
      <c r="T27" s="622"/>
      <c r="U27" s="622"/>
      <c r="V27" s="622"/>
      <c r="W27" s="622"/>
      <c r="X27" s="622"/>
      <c r="Y27" s="623"/>
      <c r="Z27" s="624">
        <v>10.7</v>
      </c>
      <c r="AA27" s="624"/>
      <c r="AB27" s="624"/>
      <c r="AC27" s="624"/>
      <c r="AD27" s="625" t="s">
        <v>132</v>
      </c>
      <c r="AE27" s="625"/>
      <c r="AF27" s="625"/>
      <c r="AG27" s="625"/>
      <c r="AH27" s="625"/>
      <c r="AI27" s="625"/>
      <c r="AJ27" s="625"/>
      <c r="AK27" s="625"/>
      <c r="AL27" s="626" t="s">
        <v>132</v>
      </c>
      <c r="AM27" s="627"/>
      <c r="AN27" s="627"/>
      <c r="AO27" s="628"/>
      <c r="AP27" s="618" t="s">
        <v>299</v>
      </c>
      <c r="AQ27" s="619"/>
      <c r="AR27" s="619"/>
      <c r="AS27" s="619"/>
      <c r="AT27" s="619"/>
      <c r="AU27" s="619"/>
      <c r="AV27" s="619"/>
      <c r="AW27" s="619"/>
      <c r="AX27" s="619"/>
      <c r="AY27" s="619"/>
      <c r="AZ27" s="619"/>
      <c r="BA27" s="619"/>
      <c r="BB27" s="619"/>
      <c r="BC27" s="619"/>
      <c r="BD27" s="619"/>
      <c r="BE27" s="619"/>
      <c r="BF27" s="620"/>
      <c r="BG27" s="621">
        <v>2843208</v>
      </c>
      <c r="BH27" s="622"/>
      <c r="BI27" s="622"/>
      <c r="BJ27" s="622"/>
      <c r="BK27" s="622"/>
      <c r="BL27" s="622"/>
      <c r="BM27" s="622"/>
      <c r="BN27" s="623"/>
      <c r="BO27" s="624">
        <v>100</v>
      </c>
      <c r="BP27" s="624"/>
      <c r="BQ27" s="624"/>
      <c r="BR27" s="624"/>
      <c r="BS27" s="630">
        <v>17790</v>
      </c>
      <c r="BT27" s="622"/>
      <c r="BU27" s="622"/>
      <c r="BV27" s="622"/>
      <c r="BW27" s="622"/>
      <c r="BX27" s="622"/>
      <c r="BY27" s="622"/>
      <c r="BZ27" s="622"/>
      <c r="CA27" s="622"/>
      <c r="CB27" s="631"/>
      <c r="CD27" s="636" t="s">
        <v>300</v>
      </c>
      <c r="CE27" s="637"/>
      <c r="CF27" s="637"/>
      <c r="CG27" s="637"/>
      <c r="CH27" s="637"/>
      <c r="CI27" s="637"/>
      <c r="CJ27" s="637"/>
      <c r="CK27" s="637"/>
      <c r="CL27" s="637"/>
      <c r="CM27" s="637"/>
      <c r="CN27" s="637"/>
      <c r="CO27" s="637"/>
      <c r="CP27" s="637"/>
      <c r="CQ27" s="638"/>
      <c r="CR27" s="621">
        <v>4345859</v>
      </c>
      <c r="CS27" s="657"/>
      <c r="CT27" s="657"/>
      <c r="CU27" s="657"/>
      <c r="CV27" s="657"/>
      <c r="CW27" s="657"/>
      <c r="CX27" s="657"/>
      <c r="CY27" s="658"/>
      <c r="CZ27" s="626">
        <v>16.2</v>
      </c>
      <c r="DA27" s="655"/>
      <c r="DB27" s="655"/>
      <c r="DC27" s="659"/>
      <c r="DD27" s="630">
        <v>1353438</v>
      </c>
      <c r="DE27" s="657"/>
      <c r="DF27" s="657"/>
      <c r="DG27" s="657"/>
      <c r="DH27" s="657"/>
      <c r="DI27" s="657"/>
      <c r="DJ27" s="657"/>
      <c r="DK27" s="658"/>
      <c r="DL27" s="630">
        <v>1351173</v>
      </c>
      <c r="DM27" s="657"/>
      <c r="DN27" s="657"/>
      <c r="DO27" s="657"/>
      <c r="DP27" s="657"/>
      <c r="DQ27" s="657"/>
      <c r="DR27" s="657"/>
      <c r="DS27" s="657"/>
      <c r="DT27" s="657"/>
      <c r="DU27" s="657"/>
      <c r="DV27" s="658"/>
      <c r="DW27" s="626">
        <v>9.9</v>
      </c>
      <c r="DX27" s="655"/>
      <c r="DY27" s="655"/>
      <c r="DZ27" s="655"/>
      <c r="EA27" s="655"/>
      <c r="EB27" s="655"/>
      <c r="EC27" s="656"/>
    </row>
    <row r="28" spans="2:133" ht="11.25" customHeight="1">
      <c r="B28" s="663" t="s">
        <v>301</v>
      </c>
      <c r="C28" s="664"/>
      <c r="D28" s="664"/>
      <c r="E28" s="664"/>
      <c r="F28" s="664"/>
      <c r="G28" s="664"/>
      <c r="H28" s="664"/>
      <c r="I28" s="664"/>
      <c r="J28" s="664"/>
      <c r="K28" s="664"/>
      <c r="L28" s="664"/>
      <c r="M28" s="664"/>
      <c r="N28" s="664"/>
      <c r="O28" s="664"/>
      <c r="P28" s="664"/>
      <c r="Q28" s="665"/>
      <c r="R28" s="621" t="s">
        <v>132</v>
      </c>
      <c r="S28" s="622"/>
      <c r="T28" s="622"/>
      <c r="U28" s="622"/>
      <c r="V28" s="622"/>
      <c r="W28" s="622"/>
      <c r="X28" s="622"/>
      <c r="Y28" s="623"/>
      <c r="Z28" s="624" t="s">
        <v>180</v>
      </c>
      <c r="AA28" s="624"/>
      <c r="AB28" s="624"/>
      <c r="AC28" s="624"/>
      <c r="AD28" s="625" t="s">
        <v>180</v>
      </c>
      <c r="AE28" s="625"/>
      <c r="AF28" s="625"/>
      <c r="AG28" s="625"/>
      <c r="AH28" s="625"/>
      <c r="AI28" s="625"/>
      <c r="AJ28" s="625"/>
      <c r="AK28" s="625"/>
      <c r="AL28" s="626" t="s">
        <v>180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302</v>
      </c>
      <c r="CE28" s="637"/>
      <c r="CF28" s="637"/>
      <c r="CG28" s="637"/>
      <c r="CH28" s="637"/>
      <c r="CI28" s="637"/>
      <c r="CJ28" s="637"/>
      <c r="CK28" s="637"/>
      <c r="CL28" s="637"/>
      <c r="CM28" s="637"/>
      <c r="CN28" s="637"/>
      <c r="CO28" s="637"/>
      <c r="CP28" s="637"/>
      <c r="CQ28" s="638"/>
      <c r="CR28" s="621">
        <v>3809941</v>
      </c>
      <c r="CS28" s="622"/>
      <c r="CT28" s="622"/>
      <c r="CU28" s="622"/>
      <c r="CV28" s="622"/>
      <c r="CW28" s="622"/>
      <c r="CX28" s="622"/>
      <c r="CY28" s="623"/>
      <c r="CZ28" s="626">
        <v>14.2</v>
      </c>
      <c r="DA28" s="655"/>
      <c r="DB28" s="655"/>
      <c r="DC28" s="659"/>
      <c r="DD28" s="630">
        <v>3755020</v>
      </c>
      <c r="DE28" s="622"/>
      <c r="DF28" s="622"/>
      <c r="DG28" s="622"/>
      <c r="DH28" s="622"/>
      <c r="DI28" s="622"/>
      <c r="DJ28" s="622"/>
      <c r="DK28" s="623"/>
      <c r="DL28" s="630">
        <v>3048480</v>
      </c>
      <c r="DM28" s="622"/>
      <c r="DN28" s="622"/>
      <c r="DO28" s="622"/>
      <c r="DP28" s="622"/>
      <c r="DQ28" s="622"/>
      <c r="DR28" s="622"/>
      <c r="DS28" s="622"/>
      <c r="DT28" s="622"/>
      <c r="DU28" s="622"/>
      <c r="DV28" s="623"/>
      <c r="DW28" s="626">
        <v>22.4</v>
      </c>
      <c r="DX28" s="655"/>
      <c r="DY28" s="655"/>
      <c r="DZ28" s="655"/>
      <c r="EA28" s="655"/>
      <c r="EB28" s="655"/>
      <c r="EC28" s="656"/>
    </row>
    <row r="29" spans="2:133" ht="11.25" customHeight="1">
      <c r="B29" s="618" t="s">
        <v>303</v>
      </c>
      <c r="C29" s="619"/>
      <c r="D29" s="619"/>
      <c r="E29" s="619"/>
      <c r="F29" s="619"/>
      <c r="G29" s="619"/>
      <c r="H29" s="619"/>
      <c r="I29" s="619"/>
      <c r="J29" s="619"/>
      <c r="K29" s="619"/>
      <c r="L29" s="619"/>
      <c r="M29" s="619"/>
      <c r="N29" s="619"/>
      <c r="O29" s="619"/>
      <c r="P29" s="619"/>
      <c r="Q29" s="620"/>
      <c r="R29" s="621">
        <v>2518357</v>
      </c>
      <c r="S29" s="622"/>
      <c r="T29" s="622"/>
      <c r="U29" s="622"/>
      <c r="V29" s="622"/>
      <c r="W29" s="622"/>
      <c r="X29" s="622"/>
      <c r="Y29" s="623"/>
      <c r="Z29" s="624">
        <v>9.1999999999999993</v>
      </c>
      <c r="AA29" s="624"/>
      <c r="AB29" s="624"/>
      <c r="AC29" s="624"/>
      <c r="AD29" s="625" t="s">
        <v>132</v>
      </c>
      <c r="AE29" s="625"/>
      <c r="AF29" s="625"/>
      <c r="AG29" s="625"/>
      <c r="AH29" s="625"/>
      <c r="AI29" s="625"/>
      <c r="AJ29" s="625"/>
      <c r="AK29" s="625"/>
      <c r="AL29" s="626" t="s">
        <v>132</v>
      </c>
      <c r="AM29" s="627"/>
      <c r="AN29" s="627"/>
      <c r="AO29" s="628"/>
      <c r="AP29" s="600" t="s">
        <v>222</v>
      </c>
      <c r="AQ29" s="601"/>
      <c r="AR29" s="601"/>
      <c r="AS29" s="601"/>
      <c r="AT29" s="601"/>
      <c r="AU29" s="601"/>
      <c r="AV29" s="601"/>
      <c r="AW29" s="601"/>
      <c r="AX29" s="601"/>
      <c r="AY29" s="601"/>
      <c r="AZ29" s="601"/>
      <c r="BA29" s="601"/>
      <c r="BB29" s="601"/>
      <c r="BC29" s="601"/>
      <c r="BD29" s="601"/>
      <c r="BE29" s="601"/>
      <c r="BF29" s="602"/>
      <c r="BG29" s="600" t="s">
        <v>304</v>
      </c>
      <c r="BH29" s="661"/>
      <c r="BI29" s="661"/>
      <c r="BJ29" s="661"/>
      <c r="BK29" s="661"/>
      <c r="BL29" s="661"/>
      <c r="BM29" s="661"/>
      <c r="BN29" s="661"/>
      <c r="BO29" s="661"/>
      <c r="BP29" s="661"/>
      <c r="BQ29" s="662"/>
      <c r="BR29" s="600" t="s">
        <v>305</v>
      </c>
      <c r="BS29" s="661"/>
      <c r="BT29" s="661"/>
      <c r="BU29" s="661"/>
      <c r="BV29" s="661"/>
      <c r="BW29" s="661"/>
      <c r="BX29" s="661"/>
      <c r="BY29" s="661"/>
      <c r="BZ29" s="661"/>
      <c r="CA29" s="661"/>
      <c r="CB29" s="662"/>
      <c r="CD29" s="684" t="s">
        <v>306</v>
      </c>
      <c r="CE29" s="685"/>
      <c r="CF29" s="636" t="s">
        <v>307</v>
      </c>
      <c r="CG29" s="637"/>
      <c r="CH29" s="637"/>
      <c r="CI29" s="637"/>
      <c r="CJ29" s="637"/>
      <c r="CK29" s="637"/>
      <c r="CL29" s="637"/>
      <c r="CM29" s="637"/>
      <c r="CN29" s="637"/>
      <c r="CO29" s="637"/>
      <c r="CP29" s="637"/>
      <c r="CQ29" s="638"/>
      <c r="CR29" s="621">
        <v>3809344</v>
      </c>
      <c r="CS29" s="657"/>
      <c r="CT29" s="657"/>
      <c r="CU29" s="657"/>
      <c r="CV29" s="657"/>
      <c r="CW29" s="657"/>
      <c r="CX29" s="657"/>
      <c r="CY29" s="658"/>
      <c r="CZ29" s="626">
        <v>14.2</v>
      </c>
      <c r="DA29" s="655"/>
      <c r="DB29" s="655"/>
      <c r="DC29" s="659"/>
      <c r="DD29" s="630">
        <v>3754423</v>
      </c>
      <c r="DE29" s="657"/>
      <c r="DF29" s="657"/>
      <c r="DG29" s="657"/>
      <c r="DH29" s="657"/>
      <c r="DI29" s="657"/>
      <c r="DJ29" s="657"/>
      <c r="DK29" s="658"/>
      <c r="DL29" s="630">
        <v>3047883</v>
      </c>
      <c r="DM29" s="657"/>
      <c r="DN29" s="657"/>
      <c r="DO29" s="657"/>
      <c r="DP29" s="657"/>
      <c r="DQ29" s="657"/>
      <c r="DR29" s="657"/>
      <c r="DS29" s="657"/>
      <c r="DT29" s="657"/>
      <c r="DU29" s="657"/>
      <c r="DV29" s="658"/>
      <c r="DW29" s="626">
        <v>22.4</v>
      </c>
      <c r="DX29" s="655"/>
      <c r="DY29" s="655"/>
      <c r="DZ29" s="655"/>
      <c r="EA29" s="655"/>
      <c r="EB29" s="655"/>
      <c r="EC29" s="656"/>
    </row>
    <row r="30" spans="2:133" ht="11.25" customHeight="1">
      <c r="B30" s="618" t="s">
        <v>308</v>
      </c>
      <c r="C30" s="619"/>
      <c r="D30" s="619"/>
      <c r="E30" s="619"/>
      <c r="F30" s="619"/>
      <c r="G30" s="619"/>
      <c r="H30" s="619"/>
      <c r="I30" s="619"/>
      <c r="J30" s="619"/>
      <c r="K30" s="619"/>
      <c r="L30" s="619"/>
      <c r="M30" s="619"/>
      <c r="N30" s="619"/>
      <c r="O30" s="619"/>
      <c r="P30" s="619"/>
      <c r="Q30" s="620"/>
      <c r="R30" s="621">
        <v>87070</v>
      </c>
      <c r="S30" s="622"/>
      <c r="T30" s="622"/>
      <c r="U30" s="622"/>
      <c r="V30" s="622"/>
      <c r="W30" s="622"/>
      <c r="X30" s="622"/>
      <c r="Y30" s="623"/>
      <c r="Z30" s="624">
        <v>0.3</v>
      </c>
      <c r="AA30" s="624"/>
      <c r="AB30" s="624"/>
      <c r="AC30" s="624"/>
      <c r="AD30" s="625">
        <v>9692</v>
      </c>
      <c r="AE30" s="625"/>
      <c r="AF30" s="625"/>
      <c r="AG30" s="625"/>
      <c r="AH30" s="625"/>
      <c r="AI30" s="625"/>
      <c r="AJ30" s="625"/>
      <c r="AK30" s="625"/>
      <c r="AL30" s="626">
        <v>0.1</v>
      </c>
      <c r="AM30" s="627"/>
      <c r="AN30" s="627"/>
      <c r="AO30" s="628"/>
      <c r="AP30" s="669" t="s">
        <v>309</v>
      </c>
      <c r="AQ30" s="670"/>
      <c r="AR30" s="670"/>
      <c r="AS30" s="670"/>
      <c r="AT30" s="675" t="s">
        <v>310</v>
      </c>
      <c r="AU30" s="209"/>
      <c r="AV30" s="209"/>
      <c r="AW30" s="209"/>
      <c r="AX30" s="607" t="s">
        <v>183</v>
      </c>
      <c r="AY30" s="608"/>
      <c r="AZ30" s="608"/>
      <c r="BA30" s="608"/>
      <c r="BB30" s="608"/>
      <c r="BC30" s="608"/>
      <c r="BD30" s="608"/>
      <c r="BE30" s="608"/>
      <c r="BF30" s="609"/>
      <c r="BG30" s="681">
        <v>99.2</v>
      </c>
      <c r="BH30" s="682"/>
      <c r="BI30" s="682"/>
      <c r="BJ30" s="682"/>
      <c r="BK30" s="682"/>
      <c r="BL30" s="682"/>
      <c r="BM30" s="616">
        <v>97.7</v>
      </c>
      <c r="BN30" s="682"/>
      <c r="BO30" s="682"/>
      <c r="BP30" s="682"/>
      <c r="BQ30" s="683"/>
      <c r="BR30" s="681">
        <v>99</v>
      </c>
      <c r="BS30" s="682"/>
      <c r="BT30" s="682"/>
      <c r="BU30" s="682"/>
      <c r="BV30" s="682"/>
      <c r="BW30" s="682"/>
      <c r="BX30" s="616">
        <v>96.7</v>
      </c>
      <c r="BY30" s="682"/>
      <c r="BZ30" s="682"/>
      <c r="CA30" s="682"/>
      <c r="CB30" s="683"/>
      <c r="CD30" s="686"/>
      <c r="CE30" s="687"/>
      <c r="CF30" s="636" t="s">
        <v>311</v>
      </c>
      <c r="CG30" s="637"/>
      <c r="CH30" s="637"/>
      <c r="CI30" s="637"/>
      <c r="CJ30" s="637"/>
      <c r="CK30" s="637"/>
      <c r="CL30" s="637"/>
      <c r="CM30" s="637"/>
      <c r="CN30" s="637"/>
      <c r="CO30" s="637"/>
      <c r="CP30" s="637"/>
      <c r="CQ30" s="638"/>
      <c r="CR30" s="621">
        <v>3594649</v>
      </c>
      <c r="CS30" s="622"/>
      <c r="CT30" s="622"/>
      <c r="CU30" s="622"/>
      <c r="CV30" s="622"/>
      <c r="CW30" s="622"/>
      <c r="CX30" s="622"/>
      <c r="CY30" s="623"/>
      <c r="CZ30" s="626">
        <v>13.4</v>
      </c>
      <c r="DA30" s="655"/>
      <c r="DB30" s="655"/>
      <c r="DC30" s="659"/>
      <c r="DD30" s="630">
        <v>3548852</v>
      </c>
      <c r="DE30" s="622"/>
      <c r="DF30" s="622"/>
      <c r="DG30" s="622"/>
      <c r="DH30" s="622"/>
      <c r="DI30" s="622"/>
      <c r="DJ30" s="622"/>
      <c r="DK30" s="623"/>
      <c r="DL30" s="630">
        <v>2842312</v>
      </c>
      <c r="DM30" s="622"/>
      <c r="DN30" s="622"/>
      <c r="DO30" s="622"/>
      <c r="DP30" s="622"/>
      <c r="DQ30" s="622"/>
      <c r="DR30" s="622"/>
      <c r="DS30" s="622"/>
      <c r="DT30" s="622"/>
      <c r="DU30" s="622"/>
      <c r="DV30" s="623"/>
      <c r="DW30" s="626">
        <v>20.9</v>
      </c>
      <c r="DX30" s="655"/>
      <c r="DY30" s="655"/>
      <c r="DZ30" s="655"/>
      <c r="EA30" s="655"/>
      <c r="EB30" s="655"/>
      <c r="EC30" s="656"/>
    </row>
    <row r="31" spans="2:133" ht="11.25" customHeight="1">
      <c r="B31" s="618" t="s">
        <v>312</v>
      </c>
      <c r="C31" s="619"/>
      <c r="D31" s="619"/>
      <c r="E31" s="619"/>
      <c r="F31" s="619"/>
      <c r="G31" s="619"/>
      <c r="H31" s="619"/>
      <c r="I31" s="619"/>
      <c r="J31" s="619"/>
      <c r="K31" s="619"/>
      <c r="L31" s="619"/>
      <c r="M31" s="619"/>
      <c r="N31" s="619"/>
      <c r="O31" s="619"/>
      <c r="P31" s="619"/>
      <c r="Q31" s="620"/>
      <c r="R31" s="621">
        <v>1076463</v>
      </c>
      <c r="S31" s="622"/>
      <c r="T31" s="622"/>
      <c r="U31" s="622"/>
      <c r="V31" s="622"/>
      <c r="W31" s="622"/>
      <c r="X31" s="622"/>
      <c r="Y31" s="623"/>
      <c r="Z31" s="624">
        <v>3.9</v>
      </c>
      <c r="AA31" s="624"/>
      <c r="AB31" s="624"/>
      <c r="AC31" s="624"/>
      <c r="AD31" s="625" t="s">
        <v>180</v>
      </c>
      <c r="AE31" s="625"/>
      <c r="AF31" s="625"/>
      <c r="AG31" s="625"/>
      <c r="AH31" s="625"/>
      <c r="AI31" s="625"/>
      <c r="AJ31" s="625"/>
      <c r="AK31" s="625"/>
      <c r="AL31" s="626" t="s">
        <v>244</v>
      </c>
      <c r="AM31" s="627"/>
      <c r="AN31" s="627"/>
      <c r="AO31" s="628"/>
      <c r="AP31" s="671"/>
      <c r="AQ31" s="672"/>
      <c r="AR31" s="672"/>
      <c r="AS31" s="672"/>
      <c r="AT31" s="676"/>
      <c r="AU31" s="208" t="s">
        <v>313</v>
      </c>
      <c r="AV31" s="208"/>
      <c r="AW31" s="208"/>
      <c r="AX31" s="618" t="s">
        <v>314</v>
      </c>
      <c r="AY31" s="619"/>
      <c r="AZ31" s="619"/>
      <c r="BA31" s="619"/>
      <c r="BB31" s="619"/>
      <c r="BC31" s="619"/>
      <c r="BD31" s="619"/>
      <c r="BE31" s="619"/>
      <c r="BF31" s="620"/>
      <c r="BG31" s="678">
        <v>99.3</v>
      </c>
      <c r="BH31" s="657"/>
      <c r="BI31" s="657"/>
      <c r="BJ31" s="657"/>
      <c r="BK31" s="657"/>
      <c r="BL31" s="657"/>
      <c r="BM31" s="627">
        <v>98.5</v>
      </c>
      <c r="BN31" s="679"/>
      <c r="BO31" s="679"/>
      <c r="BP31" s="679"/>
      <c r="BQ31" s="680"/>
      <c r="BR31" s="678">
        <v>99.4</v>
      </c>
      <c r="BS31" s="657"/>
      <c r="BT31" s="657"/>
      <c r="BU31" s="657"/>
      <c r="BV31" s="657"/>
      <c r="BW31" s="657"/>
      <c r="BX31" s="627">
        <v>98.7</v>
      </c>
      <c r="BY31" s="679"/>
      <c r="BZ31" s="679"/>
      <c r="CA31" s="679"/>
      <c r="CB31" s="680"/>
      <c r="CD31" s="686"/>
      <c r="CE31" s="687"/>
      <c r="CF31" s="636" t="s">
        <v>315</v>
      </c>
      <c r="CG31" s="637"/>
      <c r="CH31" s="637"/>
      <c r="CI31" s="637"/>
      <c r="CJ31" s="637"/>
      <c r="CK31" s="637"/>
      <c r="CL31" s="637"/>
      <c r="CM31" s="637"/>
      <c r="CN31" s="637"/>
      <c r="CO31" s="637"/>
      <c r="CP31" s="637"/>
      <c r="CQ31" s="638"/>
      <c r="CR31" s="621">
        <v>214695</v>
      </c>
      <c r="CS31" s="657"/>
      <c r="CT31" s="657"/>
      <c r="CU31" s="657"/>
      <c r="CV31" s="657"/>
      <c r="CW31" s="657"/>
      <c r="CX31" s="657"/>
      <c r="CY31" s="658"/>
      <c r="CZ31" s="626">
        <v>0.8</v>
      </c>
      <c r="DA31" s="655"/>
      <c r="DB31" s="655"/>
      <c r="DC31" s="659"/>
      <c r="DD31" s="630">
        <v>205571</v>
      </c>
      <c r="DE31" s="657"/>
      <c r="DF31" s="657"/>
      <c r="DG31" s="657"/>
      <c r="DH31" s="657"/>
      <c r="DI31" s="657"/>
      <c r="DJ31" s="657"/>
      <c r="DK31" s="658"/>
      <c r="DL31" s="630">
        <v>205571</v>
      </c>
      <c r="DM31" s="657"/>
      <c r="DN31" s="657"/>
      <c r="DO31" s="657"/>
      <c r="DP31" s="657"/>
      <c r="DQ31" s="657"/>
      <c r="DR31" s="657"/>
      <c r="DS31" s="657"/>
      <c r="DT31" s="657"/>
      <c r="DU31" s="657"/>
      <c r="DV31" s="658"/>
      <c r="DW31" s="626">
        <v>1.5</v>
      </c>
      <c r="DX31" s="655"/>
      <c r="DY31" s="655"/>
      <c r="DZ31" s="655"/>
      <c r="EA31" s="655"/>
      <c r="EB31" s="655"/>
      <c r="EC31" s="656"/>
    </row>
    <row r="32" spans="2:133" ht="11.25" customHeight="1">
      <c r="B32" s="618" t="s">
        <v>316</v>
      </c>
      <c r="C32" s="619"/>
      <c r="D32" s="619"/>
      <c r="E32" s="619"/>
      <c r="F32" s="619"/>
      <c r="G32" s="619"/>
      <c r="H32" s="619"/>
      <c r="I32" s="619"/>
      <c r="J32" s="619"/>
      <c r="K32" s="619"/>
      <c r="L32" s="619"/>
      <c r="M32" s="619"/>
      <c r="N32" s="619"/>
      <c r="O32" s="619"/>
      <c r="P32" s="619"/>
      <c r="Q32" s="620"/>
      <c r="R32" s="621">
        <v>1390102</v>
      </c>
      <c r="S32" s="622"/>
      <c r="T32" s="622"/>
      <c r="U32" s="622"/>
      <c r="V32" s="622"/>
      <c r="W32" s="622"/>
      <c r="X32" s="622"/>
      <c r="Y32" s="623"/>
      <c r="Z32" s="624">
        <v>5.0999999999999996</v>
      </c>
      <c r="AA32" s="624"/>
      <c r="AB32" s="624"/>
      <c r="AC32" s="624"/>
      <c r="AD32" s="625" t="s">
        <v>180</v>
      </c>
      <c r="AE32" s="625"/>
      <c r="AF32" s="625"/>
      <c r="AG32" s="625"/>
      <c r="AH32" s="625"/>
      <c r="AI32" s="625"/>
      <c r="AJ32" s="625"/>
      <c r="AK32" s="625"/>
      <c r="AL32" s="626" t="s">
        <v>132</v>
      </c>
      <c r="AM32" s="627"/>
      <c r="AN32" s="627"/>
      <c r="AO32" s="628"/>
      <c r="AP32" s="673"/>
      <c r="AQ32" s="674"/>
      <c r="AR32" s="674"/>
      <c r="AS32" s="674"/>
      <c r="AT32" s="677"/>
      <c r="AU32" s="210"/>
      <c r="AV32" s="210"/>
      <c r="AW32" s="210"/>
      <c r="AX32" s="666" t="s">
        <v>317</v>
      </c>
      <c r="AY32" s="667"/>
      <c r="AZ32" s="667"/>
      <c r="BA32" s="667"/>
      <c r="BB32" s="667"/>
      <c r="BC32" s="667"/>
      <c r="BD32" s="667"/>
      <c r="BE32" s="667"/>
      <c r="BF32" s="668"/>
      <c r="BG32" s="690">
        <v>98.9</v>
      </c>
      <c r="BH32" s="691"/>
      <c r="BI32" s="691"/>
      <c r="BJ32" s="691"/>
      <c r="BK32" s="691"/>
      <c r="BL32" s="691"/>
      <c r="BM32" s="692">
        <v>96.5</v>
      </c>
      <c r="BN32" s="691"/>
      <c r="BO32" s="691"/>
      <c r="BP32" s="691"/>
      <c r="BQ32" s="693"/>
      <c r="BR32" s="690">
        <v>98.4</v>
      </c>
      <c r="BS32" s="691"/>
      <c r="BT32" s="691"/>
      <c r="BU32" s="691"/>
      <c r="BV32" s="691"/>
      <c r="BW32" s="691"/>
      <c r="BX32" s="692">
        <v>94.6</v>
      </c>
      <c r="BY32" s="691"/>
      <c r="BZ32" s="691"/>
      <c r="CA32" s="691"/>
      <c r="CB32" s="693"/>
      <c r="CD32" s="688"/>
      <c r="CE32" s="689"/>
      <c r="CF32" s="636" t="s">
        <v>318</v>
      </c>
      <c r="CG32" s="637"/>
      <c r="CH32" s="637"/>
      <c r="CI32" s="637"/>
      <c r="CJ32" s="637"/>
      <c r="CK32" s="637"/>
      <c r="CL32" s="637"/>
      <c r="CM32" s="637"/>
      <c r="CN32" s="637"/>
      <c r="CO32" s="637"/>
      <c r="CP32" s="637"/>
      <c r="CQ32" s="638"/>
      <c r="CR32" s="621">
        <v>597</v>
      </c>
      <c r="CS32" s="622"/>
      <c r="CT32" s="622"/>
      <c r="CU32" s="622"/>
      <c r="CV32" s="622"/>
      <c r="CW32" s="622"/>
      <c r="CX32" s="622"/>
      <c r="CY32" s="623"/>
      <c r="CZ32" s="626">
        <v>0</v>
      </c>
      <c r="DA32" s="655"/>
      <c r="DB32" s="655"/>
      <c r="DC32" s="659"/>
      <c r="DD32" s="630">
        <v>597</v>
      </c>
      <c r="DE32" s="622"/>
      <c r="DF32" s="622"/>
      <c r="DG32" s="622"/>
      <c r="DH32" s="622"/>
      <c r="DI32" s="622"/>
      <c r="DJ32" s="622"/>
      <c r="DK32" s="623"/>
      <c r="DL32" s="630">
        <v>597</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319</v>
      </c>
      <c r="C33" s="619"/>
      <c r="D33" s="619"/>
      <c r="E33" s="619"/>
      <c r="F33" s="619"/>
      <c r="G33" s="619"/>
      <c r="H33" s="619"/>
      <c r="I33" s="619"/>
      <c r="J33" s="619"/>
      <c r="K33" s="619"/>
      <c r="L33" s="619"/>
      <c r="M33" s="619"/>
      <c r="N33" s="619"/>
      <c r="O33" s="619"/>
      <c r="P33" s="619"/>
      <c r="Q33" s="620"/>
      <c r="R33" s="621">
        <v>556405</v>
      </c>
      <c r="S33" s="622"/>
      <c r="T33" s="622"/>
      <c r="U33" s="622"/>
      <c r="V33" s="622"/>
      <c r="W33" s="622"/>
      <c r="X33" s="622"/>
      <c r="Y33" s="623"/>
      <c r="Z33" s="624">
        <v>2</v>
      </c>
      <c r="AA33" s="624"/>
      <c r="AB33" s="624"/>
      <c r="AC33" s="624"/>
      <c r="AD33" s="625" t="s">
        <v>132</v>
      </c>
      <c r="AE33" s="625"/>
      <c r="AF33" s="625"/>
      <c r="AG33" s="625"/>
      <c r="AH33" s="625"/>
      <c r="AI33" s="625"/>
      <c r="AJ33" s="625"/>
      <c r="AK33" s="625"/>
      <c r="AL33" s="626" t="s">
        <v>244</v>
      </c>
      <c r="AM33" s="627"/>
      <c r="AN33" s="627"/>
      <c r="AO33" s="628"/>
      <c r="AP33" s="211"/>
      <c r="AQ33" s="212"/>
      <c r="AR33" s="208"/>
      <c r="AS33" s="209"/>
      <c r="AT33" s="209"/>
      <c r="AU33" s="209"/>
      <c r="AV33" s="209"/>
      <c r="AW33" s="209"/>
      <c r="AX33" s="209"/>
      <c r="AY33" s="209"/>
      <c r="AZ33" s="209"/>
      <c r="BA33" s="209"/>
      <c r="BB33" s="209"/>
      <c r="BC33" s="209"/>
      <c r="BD33" s="209"/>
      <c r="BE33" s="209"/>
      <c r="BF33" s="209"/>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D33" s="636" t="s">
        <v>320</v>
      </c>
      <c r="CE33" s="637"/>
      <c r="CF33" s="637"/>
      <c r="CG33" s="637"/>
      <c r="CH33" s="637"/>
      <c r="CI33" s="637"/>
      <c r="CJ33" s="637"/>
      <c r="CK33" s="637"/>
      <c r="CL33" s="637"/>
      <c r="CM33" s="637"/>
      <c r="CN33" s="637"/>
      <c r="CO33" s="637"/>
      <c r="CP33" s="637"/>
      <c r="CQ33" s="638"/>
      <c r="CR33" s="621">
        <v>10158923</v>
      </c>
      <c r="CS33" s="657"/>
      <c r="CT33" s="657"/>
      <c r="CU33" s="657"/>
      <c r="CV33" s="657"/>
      <c r="CW33" s="657"/>
      <c r="CX33" s="657"/>
      <c r="CY33" s="658"/>
      <c r="CZ33" s="626">
        <v>37.9</v>
      </c>
      <c r="DA33" s="655"/>
      <c r="DB33" s="655"/>
      <c r="DC33" s="659"/>
      <c r="DD33" s="630">
        <v>6469867</v>
      </c>
      <c r="DE33" s="657"/>
      <c r="DF33" s="657"/>
      <c r="DG33" s="657"/>
      <c r="DH33" s="657"/>
      <c r="DI33" s="657"/>
      <c r="DJ33" s="657"/>
      <c r="DK33" s="658"/>
      <c r="DL33" s="630">
        <v>5076479</v>
      </c>
      <c r="DM33" s="657"/>
      <c r="DN33" s="657"/>
      <c r="DO33" s="657"/>
      <c r="DP33" s="657"/>
      <c r="DQ33" s="657"/>
      <c r="DR33" s="657"/>
      <c r="DS33" s="657"/>
      <c r="DT33" s="657"/>
      <c r="DU33" s="657"/>
      <c r="DV33" s="658"/>
      <c r="DW33" s="626">
        <v>37.299999999999997</v>
      </c>
      <c r="DX33" s="655"/>
      <c r="DY33" s="655"/>
      <c r="DZ33" s="655"/>
      <c r="EA33" s="655"/>
      <c r="EB33" s="655"/>
      <c r="EC33" s="656"/>
    </row>
    <row r="34" spans="2:133" ht="11.25" customHeight="1">
      <c r="B34" s="618" t="s">
        <v>321</v>
      </c>
      <c r="C34" s="619"/>
      <c r="D34" s="619"/>
      <c r="E34" s="619"/>
      <c r="F34" s="619"/>
      <c r="G34" s="619"/>
      <c r="H34" s="619"/>
      <c r="I34" s="619"/>
      <c r="J34" s="619"/>
      <c r="K34" s="619"/>
      <c r="L34" s="619"/>
      <c r="M34" s="619"/>
      <c r="N34" s="619"/>
      <c r="O34" s="619"/>
      <c r="P34" s="619"/>
      <c r="Q34" s="620"/>
      <c r="R34" s="621">
        <v>434261</v>
      </c>
      <c r="S34" s="622"/>
      <c r="T34" s="622"/>
      <c r="U34" s="622"/>
      <c r="V34" s="622"/>
      <c r="W34" s="622"/>
      <c r="X34" s="622"/>
      <c r="Y34" s="623"/>
      <c r="Z34" s="624">
        <v>1.6</v>
      </c>
      <c r="AA34" s="624"/>
      <c r="AB34" s="624"/>
      <c r="AC34" s="624"/>
      <c r="AD34" s="625">
        <v>12857</v>
      </c>
      <c r="AE34" s="625"/>
      <c r="AF34" s="625"/>
      <c r="AG34" s="625"/>
      <c r="AH34" s="625"/>
      <c r="AI34" s="625"/>
      <c r="AJ34" s="625"/>
      <c r="AK34" s="625"/>
      <c r="AL34" s="626">
        <v>0.1</v>
      </c>
      <c r="AM34" s="627"/>
      <c r="AN34" s="627"/>
      <c r="AO34" s="628"/>
      <c r="AP34" s="213"/>
      <c r="AQ34" s="600" t="s">
        <v>322</v>
      </c>
      <c r="AR34" s="601"/>
      <c r="AS34" s="601"/>
      <c r="AT34" s="601"/>
      <c r="AU34" s="601"/>
      <c r="AV34" s="601"/>
      <c r="AW34" s="601"/>
      <c r="AX34" s="601"/>
      <c r="AY34" s="601"/>
      <c r="AZ34" s="601"/>
      <c r="BA34" s="601"/>
      <c r="BB34" s="601"/>
      <c r="BC34" s="601"/>
      <c r="BD34" s="601"/>
      <c r="BE34" s="601"/>
      <c r="BF34" s="602"/>
      <c r="BG34" s="600" t="s">
        <v>323</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324</v>
      </c>
      <c r="CE34" s="637"/>
      <c r="CF34" s="637"/>
      <c r="CG34" s="637"/>
      <c r="CH34" s="637"/>
      <c r="CI34" s="637"/>
      <c r="CJ34" s="637"/>
      <c r="CK34" s="637"/>
      <c r="CL34" s="637"/>
      <c r="CM34" s="637"/>
      <c r="CN34" s="637"/>
      <c r="CO34" s="637"/>
      <c r="CP34" s="637"/>
      <c r="CQ34" s="638"/>
      <c r="CR34" s="621">
        <v>3278676</v>
      </c>
      <c r="CS34" s="622"/>
      <c r="CT34" s="622"/>
      <c r="CU34" s="622"/>
      <c r="CV34" s="622"/>
      <c r="CW34" s="622"/>
      <c r="CX34" s="622"/>
      <c r="CY34" s="623"/>
      <c r="CZ34" s="626">
        <v>12.2</v>
      </c>
      <c r="DA34" s="655"/>
      <c r="DB34" s="655"/>
      <c r="DC34" s="659"/>
      <c r="DD34" s="630">
        <v>2021689</v>
      </c>
      <c r="DE34" s="622"/>
      <c r="DF34" s="622"/>
      <c r="DG34" s="622"/>
      <c r="DH34" s="622"/>
      <c r="DI34" s="622"/>
      <c r="DJ34" s="622"/>
      <c r="DK34" s="623"/>
      <c r="DL34" s="630">
        <v>1687253</v>
      </c>
      <c r="DM34" s="622"/>
      <c r="DN34" s="622"/>
      <c r="DO34" s="622"/>
      <c r="DP34" s="622"/>
      <c r="DQ34" s="622"/>
      <c r="DR34" s="622"/>
      <c r="DS34" s="622"/>
      <c r="DT34" s="622"/>
      <c r="DU34" s="622"/>
      <c r="DV34" s="623"/>
      <c r="DW34" s="626">
        <v>12.4</v>
      </c>
      <c r="DX34" s="655"/>
      <c r="DY34" s="655"/>
      <c r="DZ34" s="655"/>
      <c r="EA34" s="655"/>
      <c r="EB34" s="655"/>
      <c r="EC34" s="656"/>
    </row>
    <row r="35" spans="2:133" ht="11.25" customHeight="1">
      <c r="B35" s="618" t="s">
        <v>325</v>
      </c>
      <c r="C35" s="619"/>
      <c r="D35" s="619"/>
      <c r="E35" s="619"/>
      <c r="F35" s="619"/>
      <c r="G35" s="619"/>
      <c r="H35" s="619"/>
      <c r="I35" s="619"/>
      <c r="J35" s="619"/>
      <c r="K35" s="619"/>
      <c r="L35" s="619"/>
      <c r="M35" s="619"/>
      <c r="N35" s="619"/>
      <c r="O35" s="619"/>
      <c r="P35" s="619"/>
      <c r="Q35" s="620"/>
      <c r="R35" s="621">
        <v>3275400</v>
      </c>
      <c r="S35" s="622"/>
      <c r="T35" s="622"/>
      <c r="U35" s="622"/>
      <c r="V35" s="622"/>
      <c r="W35" s="622"/>
      <c r="X35" s="622"/>
      <c r="Y35" s="623"/>
      <c r="Z35" s="624">
        <v>12</v>
      </c>
      <c r="AA35" s="624"/>
      <c r="AB35" s="624"/>
      <c r="AC35" s="624"/>
      <c r="AD35" s="625" t="s">
        <v>244</v>
      </c>
      <c r="AE35" s="625"/>
      <c r="AF35" s="625"/>
      <c r="AG35" s="625"/>
      <c r="AH35" s="625"/>
      <c r="AI35" s="625"/>
      <c r="AJ35" s="625"/>
      <c r="AK35" s="625"/>
      <c r="AL35" s="626" t="s">
        <v>132</v>
      </c>
      <c r="AM35" s="627"/>
      <c r="AN35" s="627"/>
      <c r="AO35" s="628"/>
      <c r="AP35" s="213"/>
      <c r="AQ35" s="694" t="s">
        <v>326</v>
      </c>
      <c r="AR35" s="695"/>
      <c r="AS35" s="695"/>
      <c r="AT35" s="695"/>
      <c r="AU35" s="695"/>
      <c r="AV35" s="695"/>
      <c r="AW35" s="695"/>
      <c r="AX35" s="695"/>
      <c r="AY35" s="696"/>
      <c r="AZ35" s="610">
        <v>2666915</v>
      </c>
      <c r="BA35" s="611"/>
      <c r="BB35" s="611"/>
      <c r="BC35" s="611"/>
      <c r="BD35" s="611"/>
      <c r="BE35" s="611"/>
      <c r="BF35" s="697"/>
      <c r="BG35" s="632" t="s">
        <v>327</v>
      </c>
      <c r="BH35" s="633"/>
      <c r="BI35" s="633"/>
      <c r="BJ35" s="633"/>
      <c r="BK35" s="633"/>
      <c r="BL35" s="633"/>
      <c r="BM35" s="633"/>
      <c r="BN35" s="633"/>
      <c r="BO35" s="633"/>
      <c r="BP35" s="633"/>
      <c r="BQ35" s="633"/>
      <c r="BR35" s="633"/>
      <c r="BS35" s="633"/>
      <c r="BT35" s="633"/>
      <c r="BU35" s="634"/>
      <c r="BV35" s="610">
        <v>5837</v>
      </c>
      <c r="BW35" s="611"/>
      <c r="BX35" s="611"/>
      <c r="BY35" s="611"/>
      <c r="BZ35" s="611"/>
      <c r="CA35" s="611"/>
      <c r="CB35" s="697"/>
      <c r="CD35" s="636" t="s">
        <v>328</v>
      </c>
      <c r="CE35" s="637"/>
      <c r="CF35" s="637"/>
      <c r="CG35" s="637"/>
      <c r="CH35" s="637"/>
      <c r="CI35" s="637"/>
      <c r="CJ35" s="637"/>
      <c r="CK35" s="637"/>
      <c r="CL35" s="637"/>
      <c r="CM35" s="637"/>
      <c r="CN35" s="637"/>
      <c r="CO35" s="637"/>
      <c r="CP35" s="637"/>
      <c r="CQ35" s="638"/>
      <c r="CR35" s="621">
        <v>282950</v>
      </c>
      <c r="CS35" s="657"/>
      <c r="CT35" s="657"/>
      <c r="CU35" s="657"/>
      <c r="CV35" s="657"/>
      <c r="CW35" s="657"/>
      <c r="CX35" s="657"/>
      <c r="CY35" s="658"/>
      <c r="CZ35" s="626">
        <v>1.1000000000000001</v>
      </c>
      <c r="DA35" s="655"/>
      <c r="DB35" s="655"/>
      <c r="DC35" s="659"/>
      <c r="DD35" s="630">
        <v>208153</v>
      </c>
      <c r="DE35" s="657"/>
      <c r="DF35" s="657"/>
      <c r="DG35" s="657"/>
      <c r="DH35" s="657"/>
      <c r="DI35" s="657"/>
      <c r="DJ35" s="657"/>
      <c r="DK35" s="658"/>
      <c r="DL35" s="630">
        <v>184606</v>
      </c>
      <c r="DM35" s="657"/>
      <c r="DN35" s="657"/>
      <c r="DO35" s="657"/>
      <c r="DP35" s="657"/>
      <c r="DQ35" s="657"/>
      <c r="DR35" s="657"/>
      <c r="DS35" s="657"/>
      <c r="DT35" s="657"/>
      <c r="DU35" s="657"/>
      <c r="DV35" s="658"/>
      <c r="DW35" s="626">
        <v>1.4</v>
      </c>
      <c r="DX35" s="655"/>
      <c r="DY35" s="655"/>
      <c r="DZ35" s="655"/>
      <c r="EA35" s="655"/>
      <c r="EB35" s="655"/>
      <c r="EC35" s="656"/>
    </row>
    <row r="36" spans="2:133" ht="11.25" customHeight="1">
      <c r="B36" s="618" t="s">
        <v>329</v>
      </c>
      <c r="C36" s="619"/>
      <c r="D36" s="619"/>
      <c r="E36" s="619"/>
      <c r="F36" s="619"/>
      <c r="G36" s="619"/>
      <c r="H36" s="619"/>
      <c r="I36" s="619"/>
      <c r="J36" s="619"/>
      <c r="K36" s="619"/>
      <c r="L36" s="619"/>
      <c r="M36" s="619"/>
      <c r="N36" s="619"/>
      <c r="O36" s="619"/>
      <c r="P36" s="619"/>
      <c r="Q36" s="620"/>
      <c r="R36" s="621" t="s">
        <v>244</v>
      </c>
      <c r="S36" s="622"/>
      <c r="T36" s="622"/>
      <c r="U36" s="622"/>
      <c r="V36" s="622"/>
      <c r="W36" s="622"/>
      <c r="X36" s="622"/>
      <c r="Y36" s="623"/>
      <c r="Z36" s="624" t="s">
        <v>132</v>
      </c>
      <c r="AA36" s="624"/>
      <c r="AB36" s="624"/>
      <c r="AC36" s="624"/>
      <c r="AD36" s="625" t="s">
        <v>132</v>
      </c>
      <c r="AE36" s="625"/>
      <c r="AF36" s="625"/>
      <c r="AG36" s="625"/>
      <c r="AH36" s="625"/>
      <c r="AI36" s="625"/>
      <c r="AJ36" s="625"/>
      <c r="AK36" s="625"/>
      <c r="AL36" s="626" t="s">
        <v>132</v>
      </c>
      <c r="AM36" s="627"/>
      <c r="AN36" s="627"/>
      <c r="AO36" s="628"/>
      <c r="AQ36" s="698" t="s">
        <v>330</v>
      </c>
      <c r="AR36" s="699"/>
      <c r="AS36" s="699"/>
      <c r="AT36" s="699"/>
      <c r="AU36" s="699"/>
      <c r="AV36" s="699"/>
      <c r="AW36" s="699"/>
      <c r="AX36" s="699"/>
      <c r="AY36" s="700"/>
      <c r="AZ36" s="621">
        <v>516455</v>
      </c>
      <c r="BA36" s="622"/>
      <c r="BB36" s="622"/>
      <c r="BC36" s="622"/>
      <c r="BD36" s="657"/>
      <c r="BE36" s="657"/>
      <c r="BF36" s="680"/>
      <c r="BG36" s="636" t="s">
        <v>331</v>
      </c>
      <c r="BH36" s="637"/>
      <c r="BI36" s="637"/>
      <c r="BJ36" s="637"/>
      <c r="BK36" s="637"/>
      <c r="BL36" s="637"/>
      <c r="BM36" s="637"/>
      <c r="BN36" s="637"/>
      <c r="BO36" s="637"/>
      <c r="BP36" s="637"/>
      <c r="BQ36" s="637"/>
      <c r="BR36" s="637"/>
      <c r="BS36" s="637"/>
      <c r="BT36" s="637"/>
      <c r="BU36" s="638"/>
      <c r="BV36" s="621">
        <v>-88746</v>
      </c>
      <c r="BW36" s="622"/>
      <c r="BX36" s="622"/>
      <c r="BY36" s="622"/>
      <c r="BZ36" s="622"/>
      <c r="CA36" s="622"/>
      <c r="CB36" s="631"/>
      <c r="CD36" s="636" t="s">
        <v>332</v>
      </c>
      <c r="CE36" s="637"/>
      <c r="CF36" s="637"/>
      <c r="CG36" s="637"/>
      <c r="CH36" s="637"/>
      <c r="CI36" s="637"/>
      <c r="CJ36" s="637"/>
      <c r="CK36" s="637"/>
      <c r="CL36" s="637"/>
      <c r="CM36" s="637"/>
      <c r="CN36" s="637"/>
      <c r="CO36" s="637"/>
      <c r="CP36" s="637"/>
      <c r="CQ36" s="638"/>
      <c r="CR36" s="621">
        <v>3107928</v>
      </c>
      <c r="CS36" s="622"/>
      <c r="CT36" s="622"/>
      <c r="CU36" s="622"/>
      <c r="CV36" s="622"/>
      <c r="CW36" s="622"/>
      <c r="CX36" s="622"/>
      <c r="CY36" s="623"/>
      <c r="CZ36" s="626">
        <v>11.6</v>
      </c>
      <c r="DA36" s="655"/>
      <c r="DB36" s="655"/>
      <c r="DC36" s="659"/>
      <c r="DD36" s="630">
        <v>2426983</v>
      </c>
      <c r="DE36" s="622"/>
      <c r="DF36" s="622"/>
      <c r="DG36" s="622"/>
      <c r="DH36" s="622"/>
      <c r="DI36" s="622"/>
      <c r="DJ36" s="622"/>
      <c r="DK36" s="623"/>
      <c r="DL36" s="630">
        <v>1854727</v>
      </c>
      <c r="DM36" s="622"/>
      <c r="DN36" s="622"/>
      <c r="DO36" s="622"/>
      <c r="DP36" s="622"/>
      <c r="DQ36" s="622"/>
      <c r="DR36" s="622"/>
      <c r="DS36" s="622"/>
      <c r="DT36" s="622"/>
      <c r="DU36" s="622"/>
      <c r="DV36" s="623"/>
      <c r="DW36" s="626">
        <v>13.6</v>
      </c>
      <c r="DX36" s="655"/>
      <c r="DY36" s="655"/>
      <c r="DZ36" s="655"/>
      <c r="EA36" s="655"/>
      <c r="EB36" s="655"/>
      <c r="EC36" s="656"/>
    </row>
    <row r="37" spans="2:133" ht="11.25" customHeight="1">
      <c r="B37" s="618" t="s">
        <v>333</v>
      </c>
      <c r="C37" s="619"/>
      <c r="D37" s="619"/>
      <c r="E37" s="619"/>
      <c r="F37" s="619"/>
      <c r="G37" s="619"/>
      <c r="H37" s="619"/>
      <c r="I37" s="619"/>
      <c r="J37" s="619"/>
      <c r="K37" s="619"/>
      <c r="L37" s="619"/>
      <c r="M37" s="619"/>
      <c r="N37" s="619"/>
      <c r="O37" s="619"/>
      <c r="P37" s="619"/>
      <c r="Q37" s="620"/>
      <c r="R37" s="621">
        <v>553500</v>
      </c>
      <c r="S37" s="622"/>
      <c r="T37" s="622"/>
      <c r="U37" s="622"/>
      <c r="V37" s="622"/>
      <c r="W37" s="622"/>
      <c r="X37" s="622"/>
      <c r="Y37" s="623"/>
      <c r="Z37" s="624">
        <v>2</v>
      </c>
      <c r="AA37" s="624"/>
      <c r="AB37" s="624"/>
      <c r="AC37" s="624"/>
      <c r="AD37" s="625" t="s">
        <v>132</v>
      </c>
      <c r="AE37" s="625"/>
      <c r="AF37" s="625"/>
      <c r="AG37" s="625"/>
      <c r="AH37" s="625"/>
      <c r="AI37" s="625"/>
      <c r="AJ37" s="625"/>
      <c r="AK37" s="625"/>
      <c r="AL37" s="626" t="s">
        <v>244</v>
      </c>
      <c r="AM37" s="627"/>
      <c r="AN37" s="627"/>
      <c r="AO37" s="628"/>
      <c r="AQ37" s="698" t="s">
        <v>334</v>
      </c>
      <c r="AR37" s="699"/>
      <c r="AS37" s="699"/>
      <c r="AT37" s="699"/>
      <c r="AU37" s="699"/>
      <c r="AV37" s="699"/>
      <c r="AW37" s="699"/>
      <c r="AX37" s="699"/>
      <c r="AY37" s="700"/>
      <c r="AZ37" s="621">
        <v>200669</v>
      </c>
      <c r="BA37" s="622"/>
      <c r="BB37" s="622"/>
      <c r="BC37" s="622"/>
      <c r="BD37" s="657"/>
      <c r="BE37" s="657"/>
      <c r="BF37" s="680"/>
      <c r="BG37" s="636" t="s">
        <v>335</v>
      </c>
      <c r="BH37" s="637"/>
      <c r="BI37" s="637"/>
      <c r="BJ37" s="637"/>
      <c r="BK37" s="637"/>
      <c r="BL37" s="637"/>
      <c r="BM37" s="637"/>
      <c r="BN37" s="637"/>
      <c r="BO37" s="637"/>
      <c r="BP37" s="637"/>
      <c r="BQ37" s="637"/>
      <c r="BR37" s="637"/>
      <c r="BS37" s="637"/>
      <c r="BT37" s="637"/>
      <c r="BU37" s="638"/>
      <c r="BV37" s="621">
        <v>5631</v>
      </c>
      <c r="BW37" s="622"/>
      <c r="BX37" s="622"/>
      <c r="BY37" s="622"/>
      <c r="BZ37" s="622"/>
      <c r="CA37" s="622"/>
      <c r="CB37" s="631"/>
      <c r="CD37" s="636" t="s">
        <v>336</v>
      </c>
      <c r="CE37" s="637"/>
      <c r="CF37" s="637"/>
      <c r="CG37" s="637"/>
      <c r="CH37" s="637"/>
      <c r="CI37" s="637"/>
      <c r="CJ37" s="637"/>
      <c r="CK37" s="637"/>
      <c r="CL37" s="637"/>
      <c r="CM37" s="637"/>
      <c r="CN37" s="637"/>
      <c r="CO37" s="637"/>
      <c r="CP37" s="637"/>
      <c r="CQ37" s="638"/>
      <c r="CR37" s="621">
        <v>1116348</v>
      </c>
      <c r="CS37" s="657"/>
      <c r="CT37" s="657"/>
      <c r="CU37" s="657"/>
      <c r="CV37" s="657"/>
      <c r="CW37" s="657"/>
      <c r="CX37" s="657"/>
      <c r="CY37" s="658"/>
      <c r="CZ37" s="626">
        <v>4.2</v>
      </c>
      <c r="DA37" s="655"/>
      <c r="DB37" s="655"/>
      <c r="DC37" s="659"/>
      <c r="DD37" s="630">
        <v>1116348</v>
      </c>
      <c r="DE37" s="657"/>
      <c r="DF37" s="657"/>
      <c r="DG37" s="657"/>
      <c r="DH37" s="657"/>
      <c r="DI37" s="657"/>
      <c r="DJ37" s="657"/>
      <c r="DK37" s="658"/>
      <c r="DL37" s="630">
        <v>1084811</v>
      </c>
      <c r="DM37" s="657"/>
      <c r="DN37" s="657"/>
      <c r="DO37" s="657"/>
      <c r="DP37" s="657"/>
      <c r="DQ37" s="657"/>
      <c r="DR37" s="657"/>
      <c r="DS37" s="657"/>
      <c r="DT37" s="657"/>
      <c r="DU37" s="657"/>
      <c r="DV37" s="658"/>
      <c r="DW37" s="626">
        <v>8</v>
      </c>
      <c r="DX37" s="655"/>
      <c r="DY37" s="655"/>
      <c r="DZ37" s="655"/>
      <c r="EA37" s="655"/>
      <c r="EB37" s="655"/>
      <c r="EC37" s="656"/>
    </row>
    <row r="38" spans="2:133" ht="11.25" customHeight="1">
      <c r="B38" s="666" t="s">
        <v>337</v>
      </c>
      <c r="C38" s="667"/>
      <c r="D38" s="667"/>
      <c r="E38" s="667"/>
      <c r="F38" s="667"/>
      <c r="G38" s="667"/>
      <c r="H38" s="667"/>
      <c r="I38" s="667"/>
      <c r="J38" s="667"/>
      <c r="K38" s="667"/>
      <c r="L38" s="667"/>
      <c r="M38" s="667"/>
      <c r="N38" s="667"/>
      <c r="O38" s="667"/>
      <c r="P38" s="667"/>
      <c r="Q38" s="668"/>
      <c r="R38" s="701">
        <v>27338569</v>
      </c>
      <c r="S38" s="702"/>
      <c r="T38" s="702"/>
      <c r="U38" s="702"/>
      <c r="V38" s="702"/>
      <c r="W38" s="702"/>
      <c r="X38" s="702"/>
      <c r="Y38" s="703"/>
      <c r="Z38" s="704">
        <v>100</v>
      </c>
      <c r="AA38" s="704"/>
      <c r="AB38" s="704"/>
      <c r="AC38" s="704"/>
      <c r="AD38" s="705">
        <v>13049792</v>
      </c>
      <c r="AE38" s="705"/>
      <c r="AF38" s="705"/>
      <c r="AG38" s="705"/>
      <c r="AH38" s="705"/>
      <c r="AI38" s="705"/>
      <c r="AJ38" s="705"/>
      <c r="AK38" s="705"/>
      <c r="AL38" s="706">
        <v>100</v>
      </c>
      <c r="AM38" s="692"/>
      <c r="AN38" s="692"/>
      <c r="AO38" s="707"/>
      <c r="AQ38" s="698" t="s">
        <v>338</v>
      </c>
      <c r="AR38" s="699"/>
      <c r="AS38" s="699"/>
      <c r="AT38" s="699"/>
      <c r="AU38" s="699"/>
      <c r="AV38" s="699"/>
      <c r="AW38" s="699"/>
      <c r="AX38" s="699"/>
      <c r="AY38" s="700"/>
      <c r="AZ38" s="621">
        <v>144880</v>
      </c>
      <c r="BA38" s="622"/>
      <c r="BB38" s="622"/>
      <c r="BC38" s="622"/>
      <c r="BD38" s="657"/>
      <c r="BE38" s="657"/>
      <c r="BF38" s="680"/>
      <c r="BG38" s="636" t="s">
        <v>339</v>
      </c>
      <c r="BH38" s="637"/>
      <c r="BI38" s="637"/>
      <c r="BJ38" s="637"/>
      <c r="BK38" s="637"/>
      <c r="BL38" s="637"/>
      <c r="BM38" s="637"/>
      <c r="BN38" s="637"/>
      <c r="BO38" s="637"/>
      <c r="BP38" s="637"/>
      <c r="BQ38" s="637"/>
      <c r="BR38" s="637"/>
      <c r="BS38" s="637"/>
      <c r="BT38" s="637"/>
      <c r="BU38" s="638"/>
      <c r="BV38" s="621">
        <v>9600</v>
      </c>
      <c r="BW38" s="622"/>
      <c r="BX38" s="622"/>
      <c r="BY38" s="622"/>
      <c r="BZ38" s="622"/>
      <c r="CA38" s="622"/>
      <c r="CB38" s="631"/>
      <c r="CD38" s="636" t="s">
        <v>340</v>
      </c>
      <c r="CE38" s="637"/>
      <c r="CF38" s="637"/>
      <c r="CG38" s="637"/>
      <c r="CH38" s="637"/>
      <c r="CI38" s="637"/>
      <c r="CJ38" s="637"/>
      <c r="CK38" s="637"/>
      <c r="CL38" s="637"/>
      <c r="CM38" s="637"/>
      <c r="CN38" s="637"/>
      <c r="CO38" s="637"/>
      <c r="CP38" s="637"/>
      <c r="CQ38" s="638"/>
      <c r="CR38" s="621">
        <v>1804911</v>
      </c>
      <c r="CS38" s="622"/>
      <c r="CT38" s="622"/>
      <c r="CU38" s="622"/>
      <c r="CV38" s="622"/>
      <c r="CW38" s="622"/>
      <c r="CX38" s="622"/>
      <c r="CY38" s="623"/>
      <c r="CZ38" s="626">
        <v>6.7</v>
      </c>
      <c r="DA38" s="655"/>
      <c r="DB38" s="655"/>
      <c r="DC38" s="659"/>
      <c r="DD38" s="630">
        <v>1495718</v>
      </c>
      <c r="DE38" s="622"/>
      <c r="DF38" s="622"/>
      <c r="DG38" s="622"/>
      <c r="DH38" s="622"/>
      <c r="DI38" s="622"/>
      <c r="DJ38" s="622"/>
      <c r="DK38" s="623"/>
      <c r="DL38" s="630">
        <v>1349893</v>
      </c>
      <c r="DM38" s="622"/>
      <c r="DN38" s="622"/>
      <c r="DO38" s="622"/>
      <c r="DP38" s="622"/>
      <c r="DQ38" s="622"/>
      <c r="DR38" s="622"/>
      <c r="DS38" s="622"/>
      <c r="DT38" s="622"/>
      <c r="DU38" s="622"/>
      <c r="DV38" s="623"/>
      <c r="DW38" s="626">
        <v>9.9</v>
      </c>
      <c r="DX38" s="655"/>
      <c r="DY38" s="655"/>
      <c r="DZ38" s="655"/>
      <c r="EA38" s="655"/>
      <c r="EB38" s="655"/>
      <c r="EC38" s="656"/>
    </row>
    <row r="39" spans="2:133" ht="11.25" customHeight="1">
      <c r="AQ39" s="698" t="s">
        <v>341</v>
      </c>
      <c r="AR39" s="699"/>
      <c r="AS39" s="699"/>
      <c r="AT39" s="699"/>
      <c r="AU39" s="699"/>
      <c r="AV39" s="699"/>
      <c r="AW39" s="699"/>
      <c r="AX39" s="699"/>
      <c r="AY39" s="700"/>
      <c r="AZ39" s="621">
        <v>13371</v>
      </c>
      <c r="BA39" s="622"/>
      <c r="BB39" s="622"/>
      <c r="BC39" s="622"/>
      <c r="BD39" s="657"/>
      <c r="BE39" s="657"/>
      <c r="BF39" s="680"/>
      <c r="BG39" s="712" t="s">
        <v>342</v>
      </c>
      <c r="BH39" s="713"/>
      <c r="BI39" s="713"/>
      <c r="BJ39" s="713"/>
      <c r="BK39" s="713"/>
      <c r="BL39" s="214"/>
      <c r="BM39" s="637" t="s">
        <v>343</v>
      </c>
      <c r="BN39" s="637"/>
      <c r="BO39" s="637"/>
      <c r="BP39" s="637"/>
      <c r="BQ39" s="637"/>
      <c r="BR39" s="637"/>
      <c r="BS39" s="637"/>
      <c r="BT39" s="637"/>
      <c r="BU39" s="638"/>
      <c r="BV39" s="621">
        <v>91</v>
      </c>
      <c r="BW39" s="622"/>
      <c r="BX39" s="622"/>
      <c r="BY39" s="622"/>
      <c r="BZ39" s="622"/>
      <c r="CA39" s="622"/>
      <c r="CB39" s="631"/>
      <c r="CD39" s="636" t="s">
        <v>344</v>
      </c>
      <c r="CE39" s="637"/>
      <c r="CF39" s="637"/>
      <c r="CG39" s="637"/>
      <c r="CH39" s="637"/>
      <c r="CI39" s="637"/>
      <c r="CJ39" s="637"/>
      <c r="CK39" s="637"/>
      <c r="CL39" s="637"/>
      <c r="CM39" s="637"/>
      <c r="CN39" s="637"/>
      <c r="CO39" s="637"/>
      <c r="CP39" s="637"/>
      <c r="CQ39" s="638"/>
      <c r="CR39" s="621">
        <v>1446035</v>
      </c>
      <c r="CS39" s="657"/>
      <c r="CT39" s="657"/>
      <c r="CU39" s="657"/>
      <c r="CV39" s="657"/>
      <c r="CW39" s="657"/>
      <c r="CX39" s="657"/>
      <c r="CY39" s="658"/>
      <c r="CZ39" s="626">
        <v>5.4</v>
      </c>
      <c r="DA39" s="655"/>
      <c r="DB39" s="655"/>
      <c r="DC39" s="659"/>
      <c r="DD39" s="630">
        <v>315001</v>
      </c>
      <c r="DE39" s="657"/>
      <c r="DF39" s="657"/>
      <c r="DG39" s="657"/>
      <c r="DH39" s="657"/>
      <c r="DI39" s="657"/>
      <c r="DJ39" s="657"/>
      <c r="DK39" s="658"/>
      <c r="DL39" s="630" t="s">
        <v>180</v>
      </c>
      <c r="DM39" s="657"/>
      <c r="DN39" s="657"/>
      <c r="DO39" s="657"/>
      <c r="DP39" s="657"/>
      <c r="DQ39" s="657"/>
      <c r="DR39" s="657"/>
      <c r="DS39" s="657"/>
      <c r="DT39" s="657"/>
      <c r="DU39" s="657"/>
      <c r="DV39" s="658"/>
      <c r="DW39" s="626" t="s">
        <v>132</v>
      </c>
      <c r="DX39" s="655"/>
      <c r="DY39" s="655"/>
      <c r="DZ39" s="655"/>
      <c r="EA39" s="655"/>
      <c r="EB39" s="655"/>
      <c r="EC39" s="656"/>
    </row>
    <row r="40" spans="2:133" ht="11.25" customHeight="1">
      <c r="AQ40" s="698" t="s">
        <v>345</v>
      </c>
      <c r="AR40" s="699"/>
      <c r="AS40" s="699"/>
      <c r="AT40" s="699"/>
      <c r="AU40" s="699"/>
      <c r="AV40" s="699"/>
      <c r="AW40" s="699"/>
      <c r="AX40" s="699"/>
      <c r="AY40" s="700"/>
      <c r="AZ40" s="621">
        <v>475772</v>
      </c>
      <c r="BA40" s="622"/>
      <c r="BB40" s="622"/>
      <c r="BC40" s="622"/>
      <c r="BD40" s="657"/>
      <c r="BE40" s="657"/>
      <c r="BF40" s="680"/>
      <c r="BG40" s="712"/>
      <c r="BH40" s="713"/>
      <c r="BI40" s="713"/>
      <c r="BJ40" s="713"/>
      <c r="BK40" s="713"/>
      <c r="BL40" s="214"/>
      <c r="BM40" s="637" t="s">
        <v>346</v>
      </c>
      <c r="BN40" s="637"/>
      <c r="BO40" s="637"/>
      <c r="BP40" s="637"/>
      <c r="BQ40" s="637"/>
      <c r="BR40" s="637"/>
      <c r="BS40" s="637"/>
      <c r="BT40" s="637"/>
      <c r="BU40" s="638"/>
      <c r="BV40" s="621">
        <v>148</v>
      </c>
      <c r="BW40" s="622"/>
      <c r="BX40" s="622"/>
      <c r="BY40" s="622"/>
      <c r="BZ40" s="622"/>
      <c r="CA40" s="622"/>
      <c r="CB40" s="631"/>
      <c r="CD40" s="636" t="s">
        <v>347</v>
      </c>
      <c r="CE40" s="637"/>
      <c r="CF40" s="637"/>
      <c r="CG40" s="637"/>
      <c r="CH40" s="637"/>
      <c r="CI40" s="637"/>
      <c r="CJ40" s="637"/>
      <c r="CK40" s="637"/>
      <c r="CL40" s="637"/>
      <c r="CM40" s="637"/>
      <c r="CN40" s="637"/>
      <c r="CO40" s="637"/>
      <c r="CP40" s="637"/>
      <c r="CQ40" s="638"/>
      <c r="CR40" s="621">
        <v>238423</v>
      </c>
      <c r="CS40" s="622"/>
      <c r="CT40" s="622"/>
      <c r="CU40" s="622"/>
      <c r="CV40" s="622"/>
      <c r="CW40" s="622"/>
      <c r="CX40" s="622"/>
      <c r="CY40" s="623"/>
      <c r="CZ40" s="626">
        <v>0.9</v>
      </c>
      <c r="DA40" s="655"/>
      <c r="DB40" s="655"/>
      <c r="DC40" s="659"/>
      <c r="DD40" s="630">
        <v>2323</v>
      </c>
      <c r="DE40" s="622"/>
      <c r="DF40" s="622"/>
      <c r="DG40" s="622"/>
      <c r="DH40" s="622"/>
      <c r="DI40" s="622"/>
      <c r="DJ40" s="622"/>
      <c r="DK40" s="623"/>
      <c r="DL40" s="630" t="s">
        <v>244</v>
      </c>
      <c r="DM40" s="622"/>
      <c r="DN40" s="622"/>
      <c r="DO40" s="622"/>
      <c r="DP40" s="622"/>
      <c r="DQ40" s="622"/>
      <c r="DR40" s="622"/>
      <c r="DS40" s="622"/>
      <c r="DT40" s="622"/>
      <c r="DU40" s="622"/>
      <c r="DV40" s="623"/>
      <c r="DW40" s="626" t="s">
        <v>132</v>
      </c>
      <c r="DX40" s="655"/>
      <c r="DY40" s="655"/>
      <c r="DZ40" s="655"/>
      <c r="EA40" s="655"/>
      <c r="EB40" s="655"/>
      <c r="EC40" s="656"/>
    </row>
    <row r="41" spans="2:133" ht="11.25" customHeight="1">
      <c r="AQ41" s="708" t="s">
        <v>348</v>
      </c>
      <c r="AR41" s="709"/>
      <c r="AS41" s="709"/>
      <c r="AT41" s="709"/>
      <c r="AU41" s="709"/>
      <c r="AV41" s="709"/>
      <c r="AW41" s="709"/>
      <c r="AX41" s="709"/>
      <c r="AY41" s="710"/>
      <c r="AZ41" s="701">
        <v>1315768</v>
      </c>
      <c r="BA41" s="702"/>
      <c r="BB41" s="702"/>
      <c r="BC41" s="702"/>
      <c r="BD41" s="691"/>
      <c r="BE41" s="691"/>
      <c r="BF41" s="693"/>
      <c r="BG41" s="714"/>
      <c r="BH41" s="715"/>
      <c r="BI41" s="715"/>
      <c r="BJ41" s="715"/>
      <c r="BK41" s="715"/>
      <c r="BL41" s="215"/>
      <c r="BM41" s="646" t="s">
        <v>349</v>
      </c>
      <c r="BN41" s="646"/>
      <c r="BO41" s="646"/>
      <c r="BP41" s="646"/>
      <c r="BQ41" s="646"/>
      <c r="BR41" s="646"/>
      <c r="BS41" s="646"/>
      <c r="BT41" s="646"/>
      <c r="BU41" s="647"/>
      <c r="BV41" s="701">
        <v>359</v>
      </c>
      <c r="BW41" s="702"/>
      <c r="BX41" s="702"/>
      <c r="BY41" s="702"/>
      <c r="BZ41" s="702"/>
      <c r="CA41" s="702"/>
      <c r="CB41" s="711"/>
      <c r="CD41" s="636" t="s">
        <v>350</v>
      </c>
      <c r="CE41" s="637"/>
      <c r="CF41" s="637"/>
      <c r="CG41" s="637"/>
      <c r="CH41" s="637"/>
      <c r="CI41" s="637"/>
      <c r="CJ41" s="637"/>
      <c r="CK41" s="637"/>
      <c r="CL41" s="637"/>
      <c r="CM41" s="637"/>
      <c r="CN41" s="637"/>
      <c r="CO41" s="637"/>
      <c r="CP41" s="637"/>
      <c r="CQ41" s="638"/>
      <c r="CR41" s="621" t="s">
        <v>244</v>
      </c>
      <c r="CS41" s="657"/>
      <c r="CT41" s="657"/>
      <c r="CU41" s="657"/>
      <c r="CV41" s="657"/>
      <c r="CW41" s="657"/>
      <c r="CX41" s="657"/>
      <c r="CY41" s="658"/>
      <c r="CZ41" s="626" t="s">
        <v>180</v>
      </c>
      <c r="DA41" s="655"/>
      <c r="DB41" s="655"/>
      <c r="DC41" s="659"/>
      <c r="DD41" s="630" t="s">
        <v>132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8" t="s">
        <v>351</v>
      </c>
      <c r="C42" s="208"/>
      <c r="D42" s="208"/>
      <c r="E42" s="208"/>
      <c r="F42" s="208"/>
      <c r="G42" s="208"/>
      <c r="H42" s="208"/>
      <c r="I42" s="208"/>
      <c r="J42" s="208"/>
      <c r="K42" s="208"/>
      <c r="L42" s="208"/>
      <c r="M42" s="208"/>
      <c r="N42" s="208"/>
      <c r="O42" s="208"/>
      <c r="P42" s="208"/>
      <c r="Q42" s="208"/>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BV42" s="217"/>
      <c r="BW42" s="217"/>
      <c r="BX42" s="217"/>
      <c r="BY42" s="217"/>
      <c r="BZ42" s="217"/>
      <c r="CA42" s="217"/>
      <c r="CB42" s="217"/>
      <c r="CD42" s="618" t="s">
        <v>352</v>
      </c>
      <c r="CE42" s="619"/>
      <c r="CF42" s="619"/>
      <c r="CG42" s="619"/>
      <c r="CH42" s="619"/>
      <c r="CI42" s="619"/>
      <c r="CJ42" s="619"/>
      <c r="CK42" s="619"/>
      <c r="CL42" s="619"/>
      <c r="CM42" s="619"/>
      <c r="CN42" s="619"/>
      <c r="CO42" s="619"/>
      <c r="CP42" s="619"/>
      <c r="CQ42" s="620"/>
      <c r="CR42" s="621">
        <v>5138827</v>
      </c>
      <c r="CS42" s="622"/>
      <c r="CT42" s="622"/>
      <c r="CU42" s="622"/>
      <c r="CV42" s="622"/>
      <c r="CW42" s="622"/>
      <c r="CX42" s="622"/>
      <c r="CY42" s="623"/>
      <c r="CZ42" s="626">
        <v>19.2</v>
      </c>
      <c r="DA42" s="627"/>
      <c r="DB42" s="627"/>
      <c r="DC42" s="722"/>
      <c r="DD42" s="630">
        <v>935899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8" t="s">
        <v>353</v>
      </c>
      <c r="C43" s="208"/>
      <c r="D43" s="208"/>
      <c r="E43" s="208"/>
      <c r="F43" s="208"/>
      <c r="G43" s="208"/>
      <c r="H43" s="208"/>
      <c r="I43" s="208"/>
      <c r="J43" s="208"/>
      <c r="K43" s="208"/>
      <c r="L43" s="208"/>
      <c r="M43" s="208"/>
      <c r="N43" s="208"/>
      <c r="O43" s="208"/>
      <c r="P43" s="208"/>
      <c r="Q43" s="208"/>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CD43" s="618" t="s">
        <v>354</v>
      </c>
      <c r="CE43" s="619"/>
      <c r="CF43" s="619"/>
      <c r="CG43" s="619"/>
      <c r="CH43" s="619"/>
      <c r="CI43" s="619"/>
      <c r="CJ43" s="619"/>
      <c r="CK43" s="619"/>
      <c r="CL43" s="619"/>
      <c r="CM43" s="619"/>
      <c r="CN43" s="619"/>
      <c r="CO43" s="619"/>
      <c r="CP43" s="619"/>
      <c r="CQ43" s="620"/>
      <c r="CR43" s="621">
        <v>174489</v>
      </c>
      <c r="CS43" s="657"/>
      <c r="CT43" s="657"/>
      <c r="CU43" s="657"/>
      <c r="CV43" s="657"/>
      <c r="CW43" s="657"/>
      <c r="CX43" s="657"/>
      <c r="CY43" s="658"/>
      <c r="CZ43" s="626">
        <v>0.7</v>
      </c>
      <c r="DA43" s="655"/>
      <c r="DB43" s="655"/>
      <c r="DC43" s="659"/>
      <c r="DD43" s="630">
        <v>172407</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19" t="s">
        <v>355</v>
      </c>
      <c r="CD44" s="733" t="s">
        <v>306</v>
      </c>
      <c r="CE44" s="734"/>
      <c r="CF44" s="618" t="s">
        <v>356</v>
      </c>
      <c r="CG44" s="619"/>
      <c r="CH44" s="619"/>
      <c r="CI44" s="619"/>
      <c r="CJ44" s="619"/>
      <c r="CK44" s="619"/>
      <c r="CL44" s="619"/>
      <c r="CM44" s="619"/>
      <c r="CN44" s="619"/>
      <c r="CO44" s="619"/>
      <c r="CP44" s="619"/>
      <c r="CQ44" s="620"/>
      <c r="CR44" s="621">
        <v>4711317</v>
      </c>
      <c r="CS44" s="622"/>
      <c r="CT44" s="622"/>
      <c r="CU44" s="622"/>
      <c r="CV44" s="622"/>
      <c r="CW44" s="622"/>
      <c r="CX44" s="622"/>
      <c r="CY44" s="623"/>
      <c r="CZ44" s="626">
        <v>17.600000000000001</v>
      </c>
      <c r="DA44" s="627"/>
      <c r="DB44" s="627"/>
      <c r="DC44" s="722"/>
      <c r="DD44" s="630">
        <v>881922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357</v>
      </c>
      <c r="CG45" s="619"/>
      <c r="CH45" s="619"/>
      <c r="CI45" s="619"/>
      <c r="CJ45" s="619"/>
      <c r="CK45" s="619"/>
      <c r="CL45" s="619"/>
      <c r="CM45" s="619"/>
      <c r="CN45" s="619"/>
      <c r="CO45" s="619"/>
      <c r="CP45" s="619"/>
      <c r="CQ45" s="620"/>
      <c r="CR45" s="621">
        <v>2006835</v>
      </c>
      <c r="CS45" s="657"/>
      <c r="CT45" s="657"/>
      <c r="CU45" s="657"/>
      <c r="CV45" s="657"/>
      <c r="CW45" s="657"/>
      <c r="CX45" s="657"/>
      <c r="CY45" s="658"/>
      <c r="CZ45" s="626">
        <v>7.5</v>
      </c>
      <c r="DA45" s="655"/>
      <c r="DB45" s="655"/>
      <c r="DC45" s="659"/>
      <c r="DD45" s="630">
        <v>120491</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358</v>
      </c>
      <c r="CG46" s="619"/>
      <c r="CH46" s="619"/>
      <c r="CI46" s="619"/>
      <c r="CJ46" s="619"/>
      <c r="CK46" s="619"/>
      <c r="CL46" s="619"/>
      <c r="CM46" s="619"/>
      <c r="CN46" s="619"/>
      <c r="CO46" s="619"/>
      <c r="CP46" s="619"/>
      <c r="CQ46" s="620"/>
      <c r="CR46" s="621">
        <v>2599859</v>
      </c>
      <c r="CS46" s="622"/>
      <c r="CT46" s="622"/>
      <c r="CU46" s="622"/>
      <c r="CV46" s="622"/>
      <c r="CW46" s="622"/>
      <c r="CX46" s="622"/>
      <c r="CY46" s="623"/>
      <c r="CZ46" s="626">
        <v>9.6999999999999993</v>
      </c>
      <c r="DA46" s="627"/>
      <c r="DB46" s="627"/>
      <c r="DC46" s="722"/>
      <c r="DD46" s="630">
        <v>754114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359</v>
      </c>
      <c r="CG47" s="619"/>
      <c r="CH47" s="619"/>
      <c r="CI47" s="619"/>
      <c r="CJ47" s="619"/>
      <c r="CK47" s="619"/>
      <c r="CL47" s="619"/>
      <c r="CM47" s="619"/>
      <c r="CN47" s="619"/>
      <c r="CO47" s="619"/>
      <c r="CP47" s="619"/>
      <c r="CQ47" s="620"/>
      <c r="CR47" s="621">
        <v>427510</v>
      </c>
      <c r="CS47" s="657"/>
      <c r="CT47" s="657"/>
      <c r="CU47" s="657"/>
      <c r="CV47" s="657"/>
      <c r="CW47" s="657"/>
      <c r="CX47" s="657"/>
      <c r="CY47" s="658"/>
      <c r="CZ47" s="626">
        <v>1.6</v>
      </c>
      <c r="DA47" s="655"/>
      <c r="DB47" s="655"/>
      <c r="DC47" s="659"/>
      <c r="DD47" s="630">
        <v>53977</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360</v>
      </c>
      <c r="CG48" s="619"/>
      <c r="CH48" s="619"/>
      <c r="CI48" s="619"/>
      <c r="CJ48" s="619"/>
      <c r="CK48" s="619"/>
      <c r="CL48" s="619"/>
      <c r="CM48" s="619"/>
      <c r="CN48" s="619"/>
      <c r="CO48" s="619"/>
      <c r="CP48" s="619"/>
      <c r="CQ48" s="620"/>
      <c r="CR48" s="621" t="s">
        <v>180</v>
      </c>
      <c r="CS48" s="622"/>
      <c r="CT48" s="622"/>
      <c r="CU48" s="622"/>
      <c r="CV48" s="622"/>
      <c r="CW48" s="622"/>
      <c r="CX48" s="622"/>
      <c r="CY48" s="623"/>
      <c r="CZ48" s="626" t="s">
        <v>244</v>
      </c>
      <c r="DA48" s="627"/>
      <c r="DB48" s="627"/>
      <c r="DC48" s="722"/>
      <c r="DD48" s="630" t="s">
        <v>132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361</v>
      </c>
      <c r="CE49" s="667"/>
      <c r="CF49" s="667"/>
      <c r="CG49" s="667"/>
      <c r="CH49" s="667"/>
      <c r="CI49" s="667"/>
      <c r="CJ49" s="667"/>
      <c r="CK49" s="667"/>
      <c r="CL49" s="667"/>
      <c r="CM49" s="667"/>
      <c r="CN49" s="667"/>
      <c r="CO49" s="667"/>
      <c r="CP49" s="667"/>
      <c r="CQ49" s="668"/>
      <c r="CR49" s="701">
        <v>26818349</v>
      </c>
      <c r="CS49" s="691"/>
      <c r="CT49" s="691"/>
      <c r="CU49" s="691"/>
      <c r="CV49" s="691"/>
      <c r="CW49" s="691"/>
      <c r="CX49" s="691"/>
      <c r="CY49" s="723"/>
      <c r="CZ49" s="706">
        <v>100</v>
      </c>
      <c r="DA49" s="724"/>
      <c r="DB49" s="724"/>
      <c r="DC49" s="725"/>
      <c r="DD49" s="726">
        <v>15687710</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Avo7/YCeKxorx4jL56XDW0EWx+MoWroVWOEMapvwvuXSqXqLBvUtG36ZGz//4GZb18X47Q1YVy0U5M3teLO5MQ==" saltValue="nqRhojBzGe5bIs1Yq7f2P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08" zoomScale="70" zoomScaleNormal="25" zoomScaleSheetLayoutView="70" workbookViewId="0">
      <selection activeCell="DV128" sqref="DV128:DZ128"/>
    </sheetView>
  </sheetViews>
  <sheetFormatPr defaultColWidth="0" defaultRowHeight="13.5" zeroHeight="1"/>
  <cols>
    <col min="1" max="130" width="2.75" style="268" customWidth="1"/>
    <col min="131" max="131" width="1.625" style="268" customWidth="1"/>
    <col min="132" max="16384" width="9" style="268" hidden="1"/>
  </cols>
  <sheetData>
    <row r="1" spans="1:131" s="226" customFormat="1" ht="11.25" customHeight="1" thickBot="1">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3"/>
      <c r="DQ1" s="224"/>
      <c r="DR1" s="224"/>
      <c r="DS1" s="224"/>
      <c r="DT1" s="224"/>
      <c r="DU1" s="224"/>
      <c r="DV1" s="224"/>
      <c r="DW1" s="224"/>
      <c r="DX1" s="224"/>
      <c r="DY1" s="224"/>
      <c r="DZ1" s="224"/>
      <c r="EA1" s="225"/>
    </row>
    <row r="2" spans="1:131" s="230" customFormat="1" ht="26.25" customHeight="1" thickBot="1">
      <c r="A2" s="227" t="s">
        <v>362</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68" t="s">
        <v>363</v>
      </c>
      <c r="DK2" s="769"/>
      <c r="DL2" s="769"/>
      <c r="DM2" s="769"/>
      <c r="DN2" s="769"/>
      <c r="DO2" s="770"/>
      <c r="DP2" s="228"/>
      <c r="DQ2" s="768" t="s">
        <v>364</v>
      </c>
      <c r="DR2" s="769"/>
      <c r="DS2" s="769"/>
      <c r="DT2" s="769"/>
      <c r="DU2" s="769"/>
      <c r="DV2" s="769"/>
      <c r="DW2" s="769"/>
      <c r="DX2" s="769"/>
      <c r="DY2" s="769"/>
      <c r="DZ2" s="770"/>
      <c r="EA2" s="229"/>
    </row>
    <row r="3" spans="1:131" s="226" customFormat="1" ht="11.2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5"/>
    </row>
    <row r="4" spans="1:131" s="234" customFormat="1" ht="26.25" customHeight="1" thickBot="1">
      <c r="A4" s="771" t="s">
        <v>365</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1"/>
      <c r="BA4" s="231"/>
      <c r="BB4" s="231"/>
      <c r="BC4" s="231"/>
      <c r="BD4" s="231"/>
      <c r="BE4" s="232"/>
      <c r="BF4" s="232"/>
      <c r="BG4" s="232"/>
      <c r="BH4" s="232"/>
      <c r="BI4" s="232"/>
      <c r="BJ4" s="232"/>
      <c r="BK4" s="232"/>
      <c r="BL4" s="232"/>
      <c r="BM4" s="232"/>
      <c r="BN4" s="232"/>
      <c r="BO4" s="232"/>
      <c r="BP4" s="232"/>
      <c r="BQ4" s="231" t="s">
        <v>366</v>
      </c>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3"/>
    </row>
    <row r="5" spans="1:131" s="234" customFormat="1" ht="26.25" customHeight="1">
      <c r="A5" s="762" t="s">
        <v>367</v>
      </c>
      <c r="B5" s="763"/>
      <c r="C5" s="763"/>
      <c r="D5" s="763"/>
      <c r="E5" s="763"/>
      <c r="F5" s="763"/>
      <c r="G5" s="763"/>
      <c r="H5" s="763"/>
      <c r="I5" s="763"/>
      <c r="J5" s="763"/>
      <c r="K5" s="763"/>
      <c r="L5" s="763"/>
      <c r="M5" s="763"/>
      <c r="N5" s="763"/>
      <c r="O5" s="763"/>
      <c r="P5" s="764"/>
      <c r="Q5" s="739" t="s">
        <v>368</v>
      </c>
      <c r="R5" s="740"/>
      <c r="S5" s="740"/>
      <c r="T5" s="740"/>
      <c r="U5" s="741"/>
      <c r="V5" s="739" t="s">
        <v>369</v>
      </c>
      <c r="W5" s="740"/>
      <c r="X5" s="740"/>
      <c r="Y5" s="740"/>
      <c r="Z5" s="741"/>
      <c r="AA5" s="739" t="s">
        <v>370</v>
      </c>
      <c r="AB5" s="740"/>
      <c r="AC5" s="740"/>
      <c r="AD5" s="740"/>
      <c r="AE5" s="740"/>
      <c r="AF5" s="772" t="s">
        <v>371</v>
      </c>
      <c r="AG5" s="740"/>
      <c r="AH5" s="740"/>
      <c r="AI5" s="740"/>
      <c r="AJ5" s="751"/>
      <c r="AK5" s="740" t="s">
        <v>372</v>
      </c>
      <c r="AL5" s="740"/>
      <c r="AM5" s="740"/>
      <c r="AN5" s="740"/>
      <c r="AO5" s="741"/>
      <c r="AP5" s="739" t="s">
        <v>373</v>
      </c>
      <c r="AQ5" s="740"/>
      <c r="AR5" s="740"/>
      <c r="AS5" s="740"/>
      <c r="AT5" s="741"/>
      <c r="AU5" s="739" t="s">
        <v>374</v>
      </c>
      <c r="AV5" s="740"/>
      <c r="AW5" s="740"/>
      <c r="AX5" s="740"/>
      <c r="AY5" s="751"/>
      <c r="AZ5" s="235"/>
      <c r="BA5" s="235"/>
      <c r="BB5" s="235"/>
      <c r="BC5" s="235"/>
      <c r="BD5" s="235"/>
      <c r="BE5" s="236"/>
      <c r="BF5" s="236"/>
      <c r="BG5" s="236"/>
      <c r="BH5" s="236"/>
      <c r="BI5" s="236"/>
      <c r="BJ5" s="236"/>
      <c r="BK5" s="236"/>
      <c r="BL5" s="236"/>
      <c r="BM5" s="236"/>
      <c r="BN5" s="236"/>
      <c r="BO5" s="236"/>
      <c r="BP5" s="236"/>
      <c r="BQ5" s="762" t="s">
        <v>375</v>
      </c>
      <c r="BR5" s="763"/>
      <c r="BS5" s="763"/>
      <c r="BT5" s="763"/>
      <c r="BU5" s="763"/>
      <c r="BV5" s="763"/>
      <c r="BW5" s="763"/>
      <c r="BX5" s="763"/>
      <c r="BY5" s="763"/>
      <c r="BZ5" s="763"/>
      <c r="CA5" s="763"/>
      <c r="CB5" s="763"/>
      <c r="CC5" s="763"/>
      <c r="CD5" s="763"/>
      <c r="CE5" s="763"/>
      <c r="CF5" s="763"/>
      <c r="CG5" s="764"/>
      <c r="CH5" s="739" t="s">
        <v>376</v>
      </c>
      <c r="CI5" s="740"/>
      <c r="CJ5" s="740"/>
      <c r="CK5" s="740"/>
      <c r="CL5" s="741"/>
      <c r="CM5" s="739" t="s">
        <v>377</v>
      </c>
      <c r="CN5" s="740"/>
      <c r="CO5" s="740"/>
      <c r="CP5" s="740"/>
      <c r="CQ5" s="741"/>
      <c r="CR5" s="739" t="s">
        <v>378</v>
      </c>
      <c r="CS5" s="740"/>
      <c r="CT5" s="740"/>
      <c r="CU5" s="740"/>
      <c r="CV5" s="741"/>
      <c r="CW5" s="739" t="s">
        <v>379</v>
      </c>
      <c r="CX5" s="740"/>
      <c r="CY5" s="740"/>
      <c r="CZ5" s="740"/>
      <c r="DA5" s="741"/>
      <c r="DB5" s="739" t="s">
        <v>380</v>
      </c>
      <c r="DC5" s="740"/>
      <c r="DD5" s="740"/>
      <c r="DE5" s="740"/>
      <c r="DF5" s="741"/>
      <c r="DG5" s="745" t="s">
        <v>381</v>
      </c>
      <c r="DH5" s="746"/>
      <c r="DI5" s="746"/>
      <c r="DJ5" s="746"/>
      <c r="DK5" s="747"/>
      <c r="DL5" s="745" t="s">
        <v>382</v>
      </c>
      <c r="DM5" s="746"/>
      <c r="DN5" s="746"/>
      <c r="DO5" s="746"/>
      <c r="DP5" s="747"/>
      <c r="DQ5" s="739" t="s">
        <v>383</v>
      </c>
      <c r="DR5" s="740"/>
      <c r="DS5" s="740"/>
      <c r="DT5" s="740"/>
      <c r="DU5" s="741"/>
      <c r="DV5" s="739" t="s">
        <v>374</v>
      </c>
      <c r="DW5" s="740"/>
      <c r="DX5" s="740"/>
      <c r="DY5" s="740"/>
      <c r="DZ5" s="751"/>
      <c r="EA5" s="233"/>
    </row>
    <row r="6" spans="1:131" s="234"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1"/>
      <c r="BA6" s="231"/>
      <c r="BB6" s="231"/>
      <c r="BC6" s="231"/>
      <c r="BD6" s="231"/>
      <c r="BE6" s="232"/>
      <c r="BF6" s="232"/>
      <c r="BG6" s="232"/>
      <c r="BH6" s="232"/>
      <c r="BI6" s="232"/>
      <c r="BJ6" s="232"/>
      <c r="BK6" s="232"/>
      <c r="BL6" s="232"/>
      <c r="BM6" s="232"/>
      <c r="BN6" s="232"/>
      <c r="BO6" s="232"/>
      <c r="BP6" s="232"/>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3"/>
    </row>
    <row r="7" spans="1:131" s="234" customFormat="1" ht="26.25" customHeight="1" thickTop="1">
      <c r="A7" s="237">
        <v>1</v>
      </c>
      <c r="B7" s="753" t="s">
        <v>384</v>
      </c>
      <c r="C7" s="754"/>
      <c r="D7" s="754"/>
      <c r="E7" s="754"/>
      <c r="F7" s="754"/>
      <c r="G7" s="754"/>
      <c r="H7" s="754"/>
      <c r="I7" s="754"/>
      <c r="J7" s="754"/>
      <c r="K7" s="754"/>
      <c r="L7" s="754"/>
      <c r="M7" s="754"/>
      <c r="N7" s="754"/>
      <c r="O7" s="754"/>
      <c r="P7" s="755"/>
      <c r="Q7" s="756">
        <v>27351</v>
      </c>
      <c r="R7" s="757"/>
      <c r="S7" s="757"/>
      <c r="T7" s="757"/>
      <c r="U7" s="757"/>
      <c r="V7" s="757">
        <v>26831</v>
      </c>
      <c r="W7" s="757"/>
      <c r="X7" s="757"/>
      <c r="Y7" s="757"/>
      <c r="Z7" s="757"/>
      <c r="AA7" s="757">
        <v>520</v>
      </c>
      <c r="AB7" s="757"/>
      <c r="AC7" s="757"/>
      <c r="AD7" s="757"/>
      <c r="AE7" s="758"/>
      <c r="AF7" s="759">
        <v>392</v>
      </c>
      <c r="AG7" s="760"/>
      <c r="AH7" s="760"/>
      <c r="AI7" s="760"/>
      <c r="AJ7" s="761"/>
      <c r="AK7" s="796">
        <v>1390</v>
      </c>
      <c r="AL7" s="797"/>
      <c r="AM7" s="797"/>
      <c r="AN7" s="797"/>
      <c r="AO7" s="797"/>
      <c r="AP7" s="797">
        <v>28016</v>
      </c>
      <c r="AQ7" s="797"/>
      <c r="AR7" s="797"/>
      <c r="AS7" s="797"/>
      <c r="AT7" s="797"/>
      <c r="AU7" s="798"/>
      <c r="AV7" s="798"/>
      <c r="AW7" s="798"/>
      <c r="AX7" s="798"/>
      <c r="AY7" s="799"/>
      <c r="AZ7" s="231"/>
      <c r="BA7" s="231"/>
      <c r="BB7" s="231"/>
      <c r="BC7" s="231"/>
      <c r="BD7" s="231"/>
      <c r="BE7" s="232"/>
      <c r="BF7" s="232"/>
      <c r="BG7" s="232"/>
      <c r="BH7" s="232"/>
      <c r="BI7" s="232"/>
      <c r="BJ7" s="232"/>
      <c r="BK7" s="232"/>
      <c r="BL7" s="232"/>
      <c r="BM7" s="232"/>
      <c r="BN7" s="232"/>
      <c r="BO7" s="232"/>
      <c r="BP7" s="232"/>
      <c r="BQ7" s="238">
        <v>1</v>
      </c>
      <c r="BR7" s="239"/>
      <c r="BS7" s="800" t="s">
        <v>587</v>
      </c>
      <c r="BT7" s="801"/>
      <c r="BU7" s="801"/>
      <c r="BV7" s="801"/>
      <c r="BW7" s="801"/>
      <c r="BX7" s="801"/>
      <c r="BY7" s="801"/>
      <c r="BZ7" s="801"/>
      <c r="CA7" s="801"/>
      <c r="CB7" s="801"/>
      <c r="CC7" s="801"/>
      <c r="CD7" s="801"/>
      <c r="CE7" s="801"/>
      <c r="CF7" s="801"/>
      <c r="CG7" s="802"/>
      <c r="CH7" s="793">
        <v>2</v>
      </c>
      <c r="CI7" s="794"/>
      <c r="CJ7" s="794"/>
      <c r="CK7" s="794"/>
      <c r="CL7" s="795"/>
      <c r="CM7" s="793">
        <v>27</v>
      </c>
      <c r="CN7" s="794"/>
      <c r="CO7" s="794"/>
      <c r="CP7" s="794"/>
      <c r="CQ7" s="795"/>
      <c r="CR7" s="793">
        <v>5</v>
      </c>
      <c r="CS7" s="794"/>
      <c r="CT7" s="794"/>
      <c r="CU7" s="794"/>
      <c r="CV7" s="795"/>
      <c r="CW7" s="793" t="s">
        <v>527</v>
      </c>
      <c r="CX7" s="794"/>
      <c r="CY7" s="794"/>
      <c r="CZ7" s="794"/>
      <c r="DA7" s="795"/>
      <c r="DB7" s="793" t="s">
        <v>527</v>
      </c>
      <c r="DC7" s="794"/>
      <c r="DD7" s="794"/>
      <c r="DE7" s="794"/>
      <c r="DF7" s="795"/>
      <c r="DG7" s="793" t="s">
        <v>527</v>
      </c>
      <c r="DH7" s="794"/>
      <c r="DI7" s="794"/>
      <c r="DJ7" s="794"/>
      <c r="DK7" s="795"/>
      <c r="DL7" s="793" t="s">
        <v>527</v>
      </c>
      <c r="DM7" s="794"/>
      <c r="DN7" s="794"/>
      <c r="DO7" s="794"/>
      <c r="DP7" s="795"/>
      <c r="DQ7" s="793" t="s">
        <v>527</v>
      </c>
      <c r="DR7" s="794"/>
      <c r="DS7" s="794"/>
      <c r="DT7" s="794"/>
      <c r="DU7" s="795"/>
      <c r="DV7" s="774"/>
      <c r="DW7" s="775"/>
      <c r="DX7" s="775"/>
      <c r="DY7" s="775"/>
      <c r="DZ7" s="776"/>
      <c r="EA7" s="233"/>
    </row>
    <row r="8" spans="1:131" s="234" customFormat="1" ht="26.25" customHeight="1">
      <c r="A8" s="240">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1"/>
      <c r="BA8" s="231"/>
      <c r="BB8" s="231"/>
      <c r="BC8" s="231"/>
      <c r="BD8" s="231"/>
      <c r="BE8" s="232"/>
      <c r="BF8" s="232"/>
      <c r="BG8" s="232"/>
      <c r="BH8" s="232"/>
      <c r="BI8" s="232"/>
      <c r="BJ8" s="232"/>
      <c r="BK8" s="232"/>
      <c r="BL8" s="232"/>
      <c r="BM8" s="232"/>
      <c r="BN8" s="232"/>
      <c r="BO8" s="232"/>
      <c r="BP8" s="232"/>
      <c r="BQ8" s="241">
        <v>2</v>
      </c>
      <c r="BR8" s="242"/>
      <c r="BS8" s="790" t="s">
        <v>588</v>
      </c>
      <c r="BT8" s="791"/>
      <c r="BU8" s="791"/>
      <c r="BV8" s="791"/>
      <c r="BW8" s="791"/>
      <c r="BX8" s="791"/>
      <c r="BY8" s="791"/>
      <c r="BZ8" s="791"/>
      <c r="CA8" s="791"/>
      <c r="CB8" s="791"/>
      <c r="CC8" s="791"/>
      <c r="CD8" s="791"/>
      <c r="CE8" s="791"/>
      <c r="CF8" s="791"/>
      <c r="CG8" s="792"/>
      <c r="CH8" s="803">
        <v>420</v>
      </c>
      <c r="CI8" s="804"/>
      <c r="CJ8" s="804"/>
      <c r="CK8" s="804"/>
      <c r="CL8" s="805"/>
      <c r="CM8" s="803">
        <v>1011</v>
      </c>
      <c r="CN8" s="804"/>
      <c r="CO8" s="804"/>
      <c r="CP8" s="804"/>
      <c r="CQ8" s="805"/>
      <c r="CR8" s="803">
        <v>3</v>
      </c>
      <c r="CS8" s="804"/>
      <c r="CT8" s="804"/>
      <c r="CU8" s="804"/>
      <c r="CV8" s="805"/>
      <c r="CW8" s="803" t="s">
        <v>527</v>
      </c>
      <c r="CX8" s="804"/>
      <c r="CY8" s="804"/>
      <c r="CZ8" s="804"/>
      <c r="DA8" s="805"/>
      <c r="DB8" s="803" t="s">
        <v>527</v>
      </c>
      <c r="DC8" s="804"/>
      <c r="DD8" s="804"/>
      <c r="DE8" s="804"/>
      <c r="DF8" s="805"/>
      <c r="DG8" s="803" t="s">
        <v>527</v>
      </c>
      <c r="DH8" s="804"/>
      <c r="DI8" s="804"/>
      <c r="DJ8" s="804"/>
      <c r="DK8" s="805"/>
      <c r="DL8" s="803" t="s">
        <v>527</v>
      </c>
      <c r="DM8" s="804"/>
      <c r="DN8" s="804"/>
      <c r="DO8" s="804"/>
      <c r="DP8" s="805"/>
      <c r="DQ8" s="803" t="s">
        <v>527</v>
      </c>
      <c r="DR8" s="804"/>
      <c r="DS8" s="804"/>
      <c r="DT8" s="804"/>
      <c r="DU8" s="805"/>
      <c r="DV8" s="806"/>
      <c r="DW8" s="807"/>
      <c r="DX8" s="807"/>
      <c r="DY8" s="807"/>
      <c r="DZ8" s="808"/>
      <c r="EA8" s="233"/>
    </row>
    <row r="9" spans="1:131" s="234" customFormat="1" ht="26.25" customHeight="1">
      <c r="A9" s="240">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1"/>
      <c r="BA9" s="231"/>
      <c r="BB9" s="231"/>
      <c r="BC9" s="231"/>
      <c r="BD9" s="231"/>
      <c r="BE9" s="232"/>
      <c r="BF9" s="232"/>
      <c r="BG9" s="232"/>
      <c r="BH9" s="232"/>
      <c r="BI9" s="232"/>
      <c r="BJ9" s="232"/>
      <c r="BK9" s="232"/>
      <c r="BL9" s="232"/>
      <c r="BM9" s="232"/>
      <c r="BN9" s="232"/>
      <c r="BO9" s="232"/>
      <c r="BP9" s="232"/>
      <c r="BQ9" s="241">
        <v>3</v>
      </c>
      <c r="BR9" s="242"/>
      <c r="BS9" s="790" t="s">
        <v>589</v>
      </c>
      <c r="BT9" s="791"/>
      <c r="BU9" s="791"/>
      <c r="BV9" s="791"/>
      <c r="BW9" s="791"/>
      <c r="BX9" s="791"/>
      <c r="BY9" s="791"/>
      <c r="BZ9" s="791"/>
      <c r="CA9" s="791"/>
      <c r="CB9" s="791"/>
      <c r="CC9" s="791"/>
      <c r="CD9" s="791"/>
      <c r="CE9" s="791"/>
      <c r="CF9" s="791"/>
      <c r="CG9" s="792"/>
      <c r="CH9" s="803">
        <v>27</v>
      </c>
      <c r="CI9" s="804"/>
      <c r="CJ9" s="804"/>
      <c r="CK9" s="804"/>
      <c r="CL9" s="805"/>
      <c r="CM9" s="803">
        <v>102</v>
      </c>
      <c r="CN9" s="804"/>
      <c r="CO9" s="804"/>
      <c r="CP9" s="804"/>
      <c r="CQ9" s="805"/>
      <c r="CR9" s="803">
        <v>5</v>
      </c>
      <c r="CS9" s="804"/>
      <c r="CT9" s="804"/>
      <c r="CU9" s="804"/>
      <c r="CV9" s="805"/>
      <c r="CW9" s="803" t="s">
        <v>527</v>
      </c>
      <c r="CX9" s="804"/>
      <c r="CY9" s="804"/>
      <c r="CZ9" s="804"/>
      <c r="DA9" s="805"/>
      <c r="DB9" s="803" t="s">
        <v>527</v>
      </c>
      <c r="DC9" s="804"/>
      <c r="DD9" s="804"/>
      <c r="DE9" s="804"/>
      <c r="DF9" s="805"/>
      <c r="DG9" s="803" t="s">
        <v>527</v>
      </c>
      <c r="DH9" s="804"/>
      <c r="DI9" s="804"/>
      <c r="DJ9" s="804"/>
      <c r="DK9" s="805"/>
      <c r="DL9" s="803" t="s">
        <v>527</v>
      </c>
      <c r="DM9" s="804"/>
      <c r="DN9" s="804"/>
      <c r="DO9" s="804"/>
      <c r="DP9" s="805"/>
      <c r="DQ9" s="803" t="s">
        <v>527</v>
      </c>
      <c r="DR9" s="804"/>
      <c r="DS9" s="804"/>
      <c r="DT9" s="804"/>
      <c r="DU9" s="805"/>
      <c r="DV9" s="806"/>
      <c r="DW9" s="807"/>
      <c r="DX9" s="807"/>
      <c r="DY9" s="807"/>
      <c r="DZ9" s="808"/>
      <c r="EA9" s="233"/>
    </row>
    <row r="10" spans="1:131" s="234" customFormat="1" ht="26.25" customHeight="1">
      <c r="A10" s="240">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1"/>
      <c r="BA10" s="231"/>
      <c r="BB10" s="231"/>
      <c r="BC10" s="231"/>
      <c r="BD10" s="231"/>
      <c r="BE10" s="232"/>
      <c r="BF10" s="232"/>
      <c r="BG10" s="232"/>
      <c r="BH10" s="232"/>
      <c r="BI10" s="232"/>
      <c r="BJ10" s="232"/>
      <c r="BK10" s="232"/>
      <c r="BL10" s="232"/>
      <c r="BM10" s="232"/>
      <c r="BN10" s="232"/>
      <c r="BO10" s="232"/>
      <c r="BP10" s="232"/>
      <c r="BQ10" s="241">
        <v>4</v>
      </c>
      <c r="BR10" s="242"/>
      <c r="BS10" s="790" t="s">
        <v>590</v>
      </c>
      <c r="BT10" s="791"/>
      <c r="BU10" s="791"/>
      <c r="BV10" s="791"/>
      <c r="BW10" s="791"/>
      <c r="BX10" s="791"/>
      <c r="BY10" s="791"/>
      <c r="BZ10" s="791"/>
      <c r="CA10" s="791"/>
      <c r="CB10" s="791"/>
      <c r="CC10" s="791"/>
      <c r="CD10" s="791"/>
      <c r="CE10" s="791"/>
      <c r="CF10" s="791"/>
      <c r="CG10" s="792"/>
      <c r="CH10" s="803">
        <v>4</v>
      </c>
      <c r="CI10" s="804"/>
      <c r="CJ10" s="804"/>
      <c r="CK10" s="804"/>
      <c r="CL10" s="805"/>
      <c r="CM10" s="803">
        <v>13</v>
      </c>
      <c r="CN10" s="804"/>
      <c r="CO10" s="804"/>
      <c r="CP10" s="804"/>
      <c r="CQ10" s="805"/>
      <c r="CR10" s="803">
        <v>5</v>
      </c>
      <c r="CS10" s="804"/>
      <c r="CT10" s="804"/>
      <c r="CU10" s="804"/>
      <c r="CV10" s="805"/>
      <c r="CW10" s="803" t="s">
        <v>527</v>
      </c>
      <c r="CX10" s="804"/>
      <c r="CY10" s="804"/>
      <c r="CZ10" s="804"/>
      <c r="DA10" s="805"/>
      <c r="DB10" s="803" t="s">
        <v>527</v>
      </c>
      <c r="DC10" s="804"/>
      <c r="DD10" s="804"/>
      <c r="DE10" s="804"/>
      <c r="DF10" s="805"/>
      <c r="DG10" s="803" t="s">
        <v>527</v>
      </c>
      <c r="DH10" s="804"/>
      <c r="DI10" s="804"/>
      <c r="DJ10" s="804"/>
      <c r="DK10" s="805"/>
      <c r="DL10" s="803" t="s">
        <v>527</v>
      </c>
      <c r="DM10" s="804"/>
      <c r="DN10" s="804"/>
      <c r="DO10" s="804"/>
      <c r="DP10" s="805"/>
      <c r="DQ10" s="803" t="s">
        <v>527</v>
      </c>
      <c r="DR10" s="804"/>
      <c r="DS10" s="804"/>
      <c r="DT10" s="804"/>
      <c r="DU10" s="805"/>
      <c r="DV10" s="806"/>
      <c r="DW10" s="807"/>
      <c r="DX10" s="807"/>
      <c r="DY10" s="807"/>
      <c r="DZ10" s="808"/>
      <c r="EA10" s="233"/>
    </row>
    <row r="11" spans="1:131" s="234" customFormat="1" ht="26.25" customHeight="1">
      <c r="A11" s="240">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1"/>
      <c r="BA11" s="231"/>
      <c r="BB11" s="231"/>
      <c r="BC11" s="231"/>
      <c r="BD11" s="231"/>
      <c r="BE11" s="232"/>
      <c r="BF11" s="232"/>
      <c r="BG11" s="232"/>
      <c r="BH11" s="232"/>
      <c r="BI11" s="232"/>
      <c r="BJ11" s="232"/>
      <c r="BK11" s="232"/>
      <c r="BL11" s="232"/>
      <c r="BM11" s="232"/>
      <c r="BN11" s="232"/>
      <c r="BO11" s="232"/>
      <c r="BP11" s="232"/>
      <c r="BQ11" s="241">
        <v>5</v>
      </c>
      <c r="BR11" s="242"/>
      <c r="BS11" s="790" t="s">
        <v>591</v>
      </c>
      <c r="BT11" s="791"/>
      <c r="BU11" s="791"/>
      <c r="BV11" s="791"/>
      <c r="BW11" s="791"/>
      <c r="BX11" s="791"/>
      <c r="BY11" s="791"/>
      <c r="BZ11" s="791"/>
      <c r="CA11" s="791"/>
      <c r="CB11" s="791"/>
      <c r="CC11" s="791"/>
      <c r="CD11" s="791"/>
      <c r="CE11" s="791"/>
      <c r="CF11" s="791"/>
      <c r="CG11" s="792"/>
      <c r="CH11" s="803">
        <v>19</v>
      </c>
      <c r="CI11" s="804"/>
      <c r="CJ11" s="804"/>
      <c r="CK11" s="804"/>
      <c r="CL11" s="805"/>
      <c r="CM11" s="803" t="s">
        <v>527</v>
      </c>
      <c r="CN11" s="804"/>
      <c r="CO11" s="804"/>
      <c r="CP11" s="804"/>
      <c r="CQ11" s="805"/>
      <c r="CR11" s="803" t="s">
        <v>527</v>
      </c>
      <c r="CS11" s="804"/>
      <c r="CT11" s="804"/>
      <c r="CU11" s="804"/>
      <c r="CV11" s="805"/>
      <c r="CW11" s="803" t="s">
        <v>527</v>
      </c>
      <c r="CX11" s="804"/>
      <c r="CY11" s="804"/>
      <c r="CZ11" s="804"/>
      <c r="DA11" s="805"/>
      <c r="DB11" s="803">
        <v>208</v>
      </c>
      <c r="DC11" s="804"/>
      <c r="DD11" s="804"/>
      <c r="DE11" s="804"/>
      <c r="DF11" s="805"/>
      <c r="DG11" s="803" t="s">
        <v>527</v>
      </c>
      <c r="DH11" s="804"/>
      <c r="DI11" s="804"/>
      <c r="DJ11" s="804"/>
      <c r="DK11" s="805"/>
      <c r="DL11" s="803">
        <v>157</v>
      </c>
      <c r="DM11" s="804"/>
      <c r="DN11" s="804"/>
      <c r="DO11" s="804"/>
      <c r="DP11" s="805"/>
      <c r="DQ11" s="803">
        <v>16</v>
      </c>
      <c r="DR11" s="804"/>
      <c r="DS11" s="804"/>
      <c r="DT11" s="804"/>
      <c r="DU11" s="805"/>
      <c r="DV11" s="806"/>
      <c r="DW11" s="807"/>
      <c r="DX11" s="807"/>
      <c r="DY11" s="807"/>
      <c r="DZ11" s="808"/>
      <c r="EA11" s="233"/>
    </row>
    <row r="12" spans="1:131" s="234" customFormat="1" ht="26.25" customHeight="1">
      <c r="A12" s="240">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1"/>
      <c r="BA12" s="231"/>
      <c r="BB12" s="231"/>
      <c r="BC12" s="231"/>
      <c r="BD12" s="231"/>
      <c r="BE12" s="232"/>
      <c r="BF12" s="232"/>
      <c r="BG12" s="232"/>
      <c r="BH12" s="232"/>
      <c r="BI12" s="232"/>
      <c r="BJ12" s="232"/>
      <c r="BK12" s="232"/>
      <c r="BL12" s="232"/>
      <c r="BM12" s="232"/>
      <c r="BN12" s="232"/>
      <c r="BO12" s="232"/>
      <c r="BP12" s="232"/>
      <c r="BQ12" s="241">
        <v>6</v>
      </c>
      <c r="BR12" s="242"/>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3"/>
    </row>
    <row r="13" spans="1:131" s="234" customFormat="1" ht="26.25" customHeight="1">
      <c r="A13" s="240">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1"/>
      <c r="BA13" s="231"/>
      <c r="BB13" s="231"/>
      <c r="BC13" s="231"/>
      <c r="BD13" s="231"/>
      <c r="BE13" s="232"/>
      <c r="BF13" s="232"/>
      <c r="BG13" s="232"/>
      <c r="BH13" s="232"/>
      <c r="BI13" s="232"/>
      <c r="BJ13" s="232"/>
      <c r="BK13" s="232"/>
      <c r="BL13" s="232"/>
      <c r="BM13" s="232"/>
      <c r="BN13" s="232"/>
      <c r="BO13" s="232"/>
      <c r="BP13" s="232"/>
      <c r="BQ13" s="241">
        <v>7</v>
      </c>
      <c r="BR13" s="242"/>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3"/>
    </row>
    <row r="14" spans="1:131" s="234" customFormat="1" ht="26.25" customHeight="1">
      <c r="A14" s="240">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1"/>
      <c r="BA14" s="231"/>
      <c r="BB14" s="231"/>
      <c r="BC14" s="231"/>
      <c r="BD14" s="231"/>
      <c r="BE14" s="232"/>
      <c r="BF14" s="232"/>
      <c r="BG14" s="232"/>
      <c r="BH14" s="232"/>
      <c r="BI14" s="232"/>
      <c r="BJ14" s="232"/>
      <c r="BK14" s="232"/>
      <c r="BL14" s="232"/>
      <c r="BM14" s="232"/>
      <c r="BN14" s="232"/>
      <c r="BO14" s="232"/>
      <c r="BP14" s="232"/>
      <c r="BQ14" s="241">
        <v>8</v>
      </c>
      <c r="BR14" s="242"/>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3"/>
    </row>
    <row r="15" spans="1:131" s="234" customFormat="1" ht="26.25" customHeight="1">
      <c r="A15" s="240">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1"/>
      <c r="BA15" s="231"/>
      <c r="BB15" s="231"/>
      <c r="BC15" s="231"/>
      <c r="BD15" s="231"/>
      <c r="BE15" s="232"/>
      <c r="BF15" s="232"/>
      <c r="BG15" s="232"/>
      <c r="BH15" s="232"/>
      <c r="BI15" s="232"/>
      <c r="BJ15" s="232"/>
      <c r="BK15" s="232"/>
      <c r="BL15" s="232"/>
      <c r="BM15" s="232"/>
      <c r="BN15" s="232"/>
      <c r="BO15" s="232"/>
      <c r="BP15" s="232"/>
      <c r="BQ15" s="241">
        <v>9</v>
      </c>
      <c r="BR15" s="242"/>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3"/>
    </row>
    <row r="16" spans="1:131" s="234" customFormat="1" ht="26.25" customHeight="1">
      <c r="A16" s="240">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1"/>
      <c r="BA16" s="231"/>
      <c r="BB16" s="231"/>
      <c r="BC16" s="231"/>
      <c r="BD16" s="231"/>
      <c r="BE16" s="232"/>
      <c r="BF16" s="232"/>
      <c r="BG16" s="232"/>
      <c r="BH16" s="232"/>
      <c r="BI16" s="232"/>
      <c r="BJ16" s="232"/>
      <c r="BK16" s="232"/>
      <c r="BL16" s="232"/>
      <c r="BM16" s="232"/>
      <c r="BN16" s="232"/>
      <c r="BO16" s="232"/>
      <c r="BP16" s="232"/>
      <c r="BQ16" s="241">
        <v>10</v>
      </c>
      <c r="BR16" s="242"/>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3"/>
    </row>
    <row r="17" spans="1:131" s="234" customFormat="1" ht="26.25" customHeight="1">
      <c r="A17" s="240">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1"/>
      <c r="BA17" s="231"/>
      <c r="BB17" s="231"/>
      <c r="BC17" s="231"/>
      <c r="BD17" s="231"/>
      <c r="BE17" s="232"/>
      <c r="BF17" s="232"/>
      <c r="BG17" s="232"/>
      <c r="BH17" s="232"/>
      <c r="BI17" s="232"/>
      <c r="BJ17" s="232"/>
      <c r="BK17" s="232"/>
      <c r="BL17" s="232"/>
      <c r="BM17" s="232"/>
      <c r="BN17" s="232"/>
      <c r="BO17" s="232"/>
      <c r="BP17" s="232"/>
      <c r="BQ17" s="241">
        <v>11</v>
      </c>
      <c r="BR17" s="242"/>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3"/>
    </row>
    <row r="18" spans="1:131" s="234" customFormat="1" ht="26.25" customHeight="1">
      <c r="A18" s="240">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1"/>
      <c r="BA18" s="231"/>
      <c r="BB18" s="231"/>
      <c r="BC18" s="231"/>
      <c r="BD18" s="231"/>
      <c r="BE18" s="232"/>
      <c r="BF18" s="232"/>
      <c r="BG18" s="232"/>
      <c r="BH18" s="232"/>
      <c r="BI18" s="232"/>
      <c r="BJ18" s="232"/>
      <c r="BK18" s="232"/>
      <c r="BL18" s="232"/>
      <c r="BM18" s="232"/>
      <c r="BN18" s="232"/>
      <c r="BO18" s="232"/>
      <c r="BP18" s="232"/>
      <c r="BQ18" s="241">
        <v>12</v>
      </c>
      <c r="BR18" s="242"/>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3"/>
    </row>
    <row r="19" spans="1:131" s="234" customFormat="1" ht="26.25" customHeight="1">
      <c r="A19" s="240">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1"/>
      <c r="BA19" s="231"/>
      <c r="BB19" s="231"/>
      <c r="BC19" s="231"/>
      <c r="BD19" s="231"/>
      <c r="BE19" s="232"/>
      <c r="BF19" s="232"/>
      <c r="BG19" s="232"/>
      <c r="BH19" s="232"/>
      <c r="BI19" s="232"/>
      <c r="BJ19" s="232"/>
      <c r="BK19" s="232"/>
      <c r="BL19" s="232"/>
      <c r="BM19" s="232"/>
      <c r="BN19" s="232"/>
      <c r="BO19" s="232"/>
      <c r="BP19" s="232"/>
      <c r="BQ19" s="241">
        <v>13</v>
      </c>
      <c r="BR19" s="242"/>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3"/>
    </row>
    <row r="20" spans="1:131" s="234" customFormat="1" ht="26.25" customHeight="1">
      <c r="A20" s="240">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1"/>
      <c r="BA20" s="231"/>
      <c r="BB20" s="231"/>
      <c r="BC20" s="231"/>
      <c r="BD20" s="231"/>
      <c r="BE20" s="232"/>
      <c r="BF20" s="232"/>
      <c r="BG20" s="232"/>
      <c r="BH20" s="232"/>
      <c r="BI20" s="232"/>
      <c r="BJ20" s="232"/>
      <c r="BK20" s="232"/>
      <c r="BL20" s="232"/>
      <c r="BM20" s="232"/>
      <c r="BN20" s="232"/>
      <c r="BO20" s="232"/>
      <c r="BP20" s="232"/>
      <c r="BQ20" s="241">
        <v>14</v>
      </c>
      <c r="BR20" s="242"/>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3"/>
    </row>
    <row r="21" spans="1:131" s="234" customFormat="1" ht="26.25" customHeight="1" thickBot="1">
      <c r="A21" s="240">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1"/>
      <c r="BA21" s="231"/>
      <c r="BB21" s="231"/>
      <c r="BC21" s="231"/>
      <c r="BD21" s="231"/>
      <c r="BE21" s="232"/>
      <c r="BF21" s="232"/>
      <c r="BG21" s="232"/>
      <c r="BH21" s="232"/>
      <c r="BI21" s="232"/>
      <c r="BJ21" s="232"/>
      <c r="BK21" s="232"/>
      <c r="BL21" s="232"/>
      <c r="BM21" s="232"/>
      <c r="BN21" s="232"/>
      <c r="BO21" s="232"/>
      <c r="BP21" s="232"/>
      <c r="BQ21" s="241">
        <v>15</v>
      </c>
      <c r="BR21" s="242"/>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3"/>
    </row>
    <row r="22" spans="1:131" s="234" customFormat="1" ht="26.25" customHeight="1">
      <c r="A22" s="240">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385</v>
      </c>
      <c r="BA22" s="828"/>
      <c r="BB22" s="828"/>
      <c r="BC22" s="828"/>
      <c r="BD22" s="829"/>
      <c r="BE22" s="232"/>
      <c r="BF22" s="232"/>
      <c r="BG22" s="232"/>
      <c r="BH22" s="232"/>
      <c r="BI22" s="232"/>
      <c r="BJ22" s="232"/>
      <c r="BK22" s="232"/>
      <c r="BL22" s="232"/>
      <c r="BM22" s="232"/>
      <c r="BN22" s="232"/>
      <c r="BO22" s="232"/>
      <c r="BP22" s="232"/>
      <c r="BQ22" s="241">
        <v>16</v>
      </c>
      <c r="BR22" s="242"/>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3"/>
    </row>
    <row r="23" spans="1:131" s="234" customFormat="1" ht="26.25" customHeight="1" thickBot="1">
      <c r="A23" s="243" t="s">
        <v>386</v>
      </c>
      <c r="B23" s="812" t="s">
        <v>387</v>
      </c>
      <c r="C23" s="813"/>
      <c r="D23" s="813"/>
      <c r="E23" s="813"/>
      <c r="F23" s="813"/>
      <c r="G23" s="813"/>
      <c r="H23" s="813"/>
      <c r="I23" s="813"/>
      <c r="J23" s="813"/>
      <c r="K23" s="813"/>
      <c r="L23" s="813"/>
      <c r="M23" s="813"/>
      <c r="N23" s="813"/>
      <c r="O23" s="813"/>
      <c r="P23" s="814"/>
      <c r="Q23" s="815">
        <v>27351</v>
      </c>
      <c r="R23" s="816"/>
      <c r="S23" s="816"/>
      <c r="T23" s="816"/>
      <c r="U23" s="816"/>
      <c r="V23" s="816">
        <v>26831</v>
      </c>
      <c r="W23" s="816"/>
      <c r="X23" s="816"/>
      <c r="Y23" s="816"/>
      <c r="Z23" s="816"/>
      <c r="AA23" s="816">
        <v>520</v>
      </c>
      <c r="AB23" s="816"/>
      <c r="AC23" s="816"/>
      <c r="AD23" s="816"/>
      <c r="AE23" s="817"/>
      <c r="AF23" s="818">
        <v>392</v>
      </c>
      <c r="AG23" s="816"/>
      <c r="AH23" s="816"/>
      <c r="AI23" s="816"/>
      <c r="AJ23" s="819"/>
      <c r="AK23" s="820"/>
      <c r="AL23" s="821"/>
      <c r="AM23" s="821"/>
      <c r="AN23" s="821"/>
      <c r="AO23" s="821"/>
      <c r="AP23" s="816">
        <v>28016</v>
      </c>
      <c r="AQ23" s="816"/>
      <c r="AR23" s="816"/>
      <c r="AS23" s="816"/>
      <c r="AT23" s="816"/>
      <c r="AU23" s="822"/>
      <c r="AV23" s="822"/>
      <c r="AW23" s="822"/>
      <c r="AX23" s="822"/>
      <c r="AY23" s="823"/>
      <c r="AZ23" s="831" t="s">
        <v>132</v>
      </c>
      <c r="BA23" s="832"/>
      <c r="BB23" s="832"/>
      <c r="BC23" s="832"/>
      <c r="BD23" s="833"/>
      <c r="BE23" s="232"/>
      <c r="BF23" s="232"/>
      <c r="BG23" s="232"/>
      <c r="BH23" s="232"/>
      <c r="BI23" s="232"/>
      <c r="BJ23" s="232"/>
      <c r="BK23" s="232"/>
      <c r="BL23" s="232"/>
      <c r="BM23" s="232"/>
      <c r="BN23" s="232"/>
      <c r="BO23" s="232"/>
      <c r="BP23" s="232"/>
      <c r="BQ23" s="241">
        <v>17</v>
      </c>
      <c r="BR23" s="242"/>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3"/>
    </row>
    <row r="24" spans="1:131" s="234" customFormat="1" ht="26.25" customHeight="1">
      <c r="A24" s="830" t="s">
        <v>388</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1"/>
      <c r="BA24" s="231"/>
      <c r="BB24" s="231"/>
      <c r="BC24" s="231"/>
      <c r="BD24" s="231"/>
      <c r="BE24" s="232"/>
      <c r="BF24" s="232"/>
      <c r="BG24" s="232"/>
      <c r="BH24" s="232"/>
      <c r="BI24" s="232"/>
      <c r="BJ24" s="232"/>
      <c r="BK24" s="232"/>
      <c r="BL24" s="232"/>
      <c r="BM24" s="232"/>
      <c r="BN24" s="232"/>
      <c r="BO24" s="232"/>
      <c r="BP24" s="232"/>
      <c r="BQ24" s="241">
        <v>18</v>
      </c>
      <c r="BR24" s="242"/>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3"/>
    </row>
    <row r="25" spans="1:131" s="226" customFormat="1" ht="26.25" customHeight="1" thickBot="1">
      <c r="A25" s="771" t="s">
        <v>389</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1"/>
      <c r="BK25" s="231"/>
      <c r="BL25" s="231"/>
      <c r="BM25" s="231"/>
      <c r="BN25" s="231"/>
      <c r="BO25" s="244"/>
      <c r="BP25" s="244"/>
      <c r="BQ25" s="241">
        <v>19</v>
      </c>
      <c r="BR25" s="242"/>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5"/>
    </row>
    <row r="26" spans="1:131" s="226" customFormat="1" ht="26.25" customHeight="1">
      <c r="A26" s="762" t="s">
        <v>367</v>
      </c>
      <c r="B26" s="763"/>
      <c r="C26" s="763"/>
      <c r="D26" s="763"/>
      <c r="E26" s="763"/>
      <c r="F26" s="763"/>
      <c r="G26" s="763"/>
      <c r="H26" s="763"/>
      <c r="I26" s="763"/>
      <c r="J26" s="763"/>
      <c r="K26" s="763"/>
      <c r="L26" s="763"/>
      <c r="M26" s="763"/>
      <c r="N26" s="763"/>
      <c r="O26" s="763"/>
      <c r="P26" s="764"/>
      <c r="Q26" s="739" t="s">
        <v>390</v>
      </c>
      <c r="R26" s="740"/>
      <c r="S26" s="740"/>
      <c r="T26" s="740"/>
      <c r="U26" s="741"/>
      <c r="V26" s="739" t="s">
        <v>391</v>
      </c>
      <c r="W26" s="740"/>
      <c r="X26" s="740"/>
      <c r="Y26" s="740"/>
      <c r="Z26" s="741"/>
      <c r="AA26" s="739" t="s">
        <v>392</v>
      </c>
      <c r="AB26" s="740"/>
      <c r="AC26" s="740"/>
      <c r="AD26" s="740"/>
      <c r="AE26" s="740"/>
      <c r="AF26" s="834" t="s">
        <v>393</v>
      </c>
      <c r="AG26" s="835"/>
      <c r="AH26" s="835"/>
      <c r="AI26" s="835"/>
      <c r="AJ26" s="836"/>
      <c r="AK26" s="740" t="s">
        <v>394</v>
      </c>
      <c r="AL26" s="740"/>
      <c r="AM26" s="740"/>
      <c r="AN26" s="740"/>
      <c r="AO26" s="741"/>
      <c r="AP26" s="739" t="s">
        <v>395</v>
      </c>
      <c r="AQ26" s="740"/>
      <c r="AR26" s="740"/>
      <c r="AS26" s="740"/>
      <c r="AT26" s="741"/>
      <c r="AU26" s="739" t="s">
        <v>396</v>
      </c>
      <c r="AV26" s="740"/>
      <c r="AW26" s="740"/>
      <c r="AX26" s="740"/>
      <c r="AY26" s="741"/>
      <c r="AZ26" s="739" t="s">
        <v>397</v>
      </c>
      <c r="BA26" s="740"/>
      <c r="BB26" s="740"/>
      <c r="BC26" s="740"/>
      <c r="BD26" s="741"/>
      <c r="BE26" s="739" t="s">
        <v>374</v>
      </c>
      <c r="BF26" s="740"/>
      <c r="BG26" s="740"/>
      <c r="BH26" s="740"/>
      <c r="BI26" s="751"/>
      <c r="BJ26" s="231"/>
      <c r="BK26" s="231"/>
      <c r="BL26" s="231"/>
      <c r="BM26" s="231"/>
      <c r="BN26" s="231"/>
      <c r="BO26" s="244"/>
      <c r="BP26" s="244"/>
      <c r="BQ26" s="241">
        <v>20</v>
      </c>
      <c r="BR26" s="242"/>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5"/>
    </row>
    <row r="27" spans="1:131" s="226"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1"/>
      <c r="BK27" s="231"/>
      <c r="BL27" s="231"/>
      <c r="BM27" s="231"/>
      <c r="BN27" s="231"/>
      <c r="BO27" s="244"/>
      <c r="BP27" s="244"/>
      <c r="BQ27" s="241">
        <v>21</v>
      </c>
      <c r="BR27" s="242"/>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5"/>
    </row>
    <row r="28" spans="1:131" s="226" customFormat="1" ht="26.25" customHeight="1" thickTop="1">
      <c r="A28" s="245">
        <v>1</v>
      </c>
      <c r="B28" s="753" t="s">
        <v>398</v>
      </c>
      <c r="C28" s="754"/>
      <c r="D28" s="754"/>
      <c r="E28" s="754"/>
      <c r="F28" s="754"/>
      <c r="G28" s="754"/>
      <c r="H28" s="754"/>
      <c r="I28" s="754"/>
      <c r="J28" s="754"/>
      <c r="K28" s="754"/>
      <c r="L28" s="754"/>
      <c r="M28" s="754"/>
      <c r="N28" s="754"/>
      <c r="O28" s="754"/>
      <c r="P28" s="755"/>
      <c r="Q28" s="844">
        <v>5873</v>
      </c>
      <c r="R28" s="845"/>
      <c r="S28" s="845"/>
      <c r="T28" s="845"/>
      <c r="U28" s="845"/>
      <c r="V28" s="845">
        <v>5867</v>
      </c>
      <c r="W28" s="845"/>
      <c r="X28" s="845"/>
      <c r="Y28" s="845"/>
      <c r="Z28" s="845"/>
      <c r="AA28" s="845">
        <v>6</v>
      </c>
      <c r="AB28" s="845"/>
      <c r="AC28" s="845"/>
      <c r="AD28" s="845"/>
      <c r="AE28" s="846"/>
      <c r="AF28" s="847">
        <v>6</v>
      </c>
      <c r="AG28" s="845"/>
      <c r="AH28" s="845"/>
      <c r="AI28" s="845"/>
      <c r="AJ28" s="848"/>
      <c r="AK28" s="849">
        <v>493</v>
      </c>
      <c r="AL28" s="840"/>
      <c r="AM28" s="840"/>
      <c r="AN28" s="840"/>
      <c r="AO28" s="840"/>
      <c r="AP28" s="840">
        <v>104</v>
      </c>
      <c r="AQ28" s="840"/>
      <c r="AR28" s="840"/>
      <c r="AS28" s="840"/>
      <c r="AT28" s="840"/>
      <c r="AU28" s="840">
        <v>7</v>
      </c>
      <c r="AV28" s="840"/>
      <c r="AW28" s="840"/>
      <c r="AX28" s="840"/>
      <c r="AY28" s="840"/>
      <c r="AZ28" s="841" t="s">
        <v>527</v>
      </c>
      <c r="BA28" s="841"/>
      <c r="BB28" s="841"/>
      <c r="BC28" s="841"/>
      <c r="BD28" s="841"/>
      <c r="BE28" s="842"/>
      <c r="BF28" s="842"/>
      <c r="BG28" s="842"/>
      <c r="BH28" s="842"/>
      <c r="BI28" s="843"/>
      <c r="BJ28" s="231"/>
      <c r="BK28" s="231"/>
      <c r="BL28" s="231"/>
      <c r="BM28" s="231"/>
      <c r="BN28" s="231"/>
      <c r="BO28" s="244"/>
      <c r="BP28" s="244"/>
      <c r="BQ28" s="241">
        <v>22</v>
      </c>
      <c r="BR28" s="242"/>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5"/>
    </row>
    <row r="29" spans="1:131" s="226" customFormat="1" ht="26.25" customHeight="1">
      <c r="A29" s="245">
        <v>2</v>
      </c>
      <c r="B29" s="777" t="s">
        <v>399</v>
      </c>
      <c r="C29" s="778"/>
      <c r="D29" s="778"/>
      <c r="E29" s="778"/>
      <c r="F29" s="778"/>
      <c r="G29" s="778"/>
      <c r="H29" s="778"/>
      <c r="I29" s="778"/>
      <c r="J29" s="778"/>
      <c r="K29" s="778"/>
      <c r="L29" s="778"/>
      <c r="M29" s="778"/>
      <c r="N29" s="778"/>
      <c r="O29" s="778"/>
      <c r="P29" s="779"/>
      <c r="Q29" s="780">
        <v>4341</v>
      </c>
      <c r="R29" s="781"/>
      <c r="S29" s="781"/>
      <c r="T29" s="781"/>
      <c r="U29" s="781"/>
      <c r="V29" s="781">
        <v>4285</v>
      </c>
      <c r="W29" s="781"/>
      <c r="X29" s="781"/>
      <c r="Y29" s="781"/>
      <c r="Z29" s="781"/>
      <c r="AA29" s="781">
        <v>56</v>
      </c>
      <c r="AB29" s="781"/>
      <c r="AC29" s="781"/>
      <c r="AD29" s="781"/>
      <c r="AE29" s="782"/>
      <c r="AF29" s="783">
        <v>56</v>
      </c>
      <c r="AG29" s="784"/>
      <c r="AH29" s="784"/>
      <c r="AI29" s="784"/>
      <c r="AJ29" s="785"/>
      <c r="AK29" s="852">
        <v>614</v>
      </c>
      <c r="AL29" s="853"/>
      <c r="AM29" s="853"/>
      <c r="AN29" s="853"/>
      <c r="AO29" s="853"/>
      <c r="AP29" s="853" t="s">
        <v>527</v>
      </c>
      <c r="AQ29" s="853"/>
      <c r="AR29" s="853"/>
      <c r="AS29" s="853"/>
      <c r="AT29" s="853"/>
      <c r="AU29" s="853" t="s">
        <v>527</v>
      </c>
      <c r="AV29" s="853"/>
      <c r="AW29" s="853"/>
      <c r="AX29" s="853"/>
      <c r="AY29" s="853"/>
      <c r="AZ29" s="854" t="s">
        <v>527</v>
      </c>
      <c r="BA29" s="854"/>
      <c r="BB29" s="854"/>
      <c r="BC29" s="854"/>
      <c r="BD29" s="854"/>
      <c r="BE29" s="850"/>
      <c r="BF29" s="850"/>
      <c r="BG29" s="850"/>
      <c r="BH29" s="850"/>
      <c r="BI29" s="851"/>
      <c r="BJ29" s="231"/>
      <c r="BK29" s="231"/>
      <c r="BL29" s="231"/>
      <c r="BM29" s="231"/>
      <c r="BN29" s="231"/>
      <c r="BO29" s="244"/>
      <c r="BP29" s="244"/>
      <c r="BQ29" s="241">
        <v>23</v>
      </c>
      <c r="BR29" s="242"/>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5"/>
    </row>
    <row r="30" spans="1:131" s="226" customFormat="1" ht="26.25" customHeight="1">
      <c r="A30" s="245">
        <v>3</v>
      </c>
      <c r="B30" s="777" t="s">
        <v>400</v>
      </c>
      <c r="C30" s="778"/>
      <c r="D30" s="778"/>
      <c r="E30" s="778"/>
      <c r="F30" s="778"/>
      <c r="G30" s="778"/>
      <c r="H30" s="778"/>
      <c r="I30" s="778"/>
      <c r="J30" s="778"/>
      <c r="K30" s="778"/>
      <c r="L30" s="778"/>
      <c r="M30" s="778"/>
      <c r="N30" s="778"/>
      <c r="O30" s="778"/>
      <c r="P30" s="779"/>
      <c r="Q30" s="780">
        <v>438</v>
      </c>
      <c r="R30" s="781"/>
      <c r="S30" s="781"/>
      <c r="T30" s="781"/>
      <c r="U30" s="781"/>
      <c r="V30" s="781">
        <v>436</v>
      </c>
      <c r="W30" s="781"/>
      <c r="X30" s="781"/>
      <c r="Y30" s="781"/>
      <c r="Z30" s="781"/>
      <c r="AA30" s="781">
        <v>2</v>
      </c>
      <c r="AB30" s="781"/>
      <c r="AC30" s="781"/>
      <c r="AD30" s="781"/>
      <c r="AE30" s="782"/>
      <c r="AF30" s="783">
        <v>2</v>
      </c>
      <c r="AG30" s="784"/>
      <c r="AH30" s="784"/>
      <c r="AI30" s="784"/>
      <c r="AJ30" s="785"/>
      <c r="AK30" s="852">
        <v>167</v>
      </c>
      <c r="AL30" s="853"/>
      <c r="AM30" s="853"/>
      <c r="AN30" s="853"/>
      <c r="AO30" s="853"/>
      <c r="AP30" s="853" t="s">
        <v>527</v>
      </c>
      <c r="AQ30" s="853"/>
      <c r="AR30" s="853"/>
      <c r="AS30" s="853"/>
      <c r="AT30" s="853"/>
      <c r="AU30" s="853" t="s">
        <v>527</v>
      </c>
      <c r="AV30" s="853"/>
      <c r="AW30" s="853"/>
      <c r="AX30" s="853"/>
      <c r="AY30" s="853"/>
      <c r="AZ30" s="854" t="s">
        <v>527</v>
      </c>
      <c r="BA30" s="854"/>
      <c r="BB30" s="854"/>
      <c r="BC30" s="854"/>
      <c r="BD30" s="854"/>
      <c r="BE30" s="850"/>
      <c r="BF30" s="850"/>
      <c r="BG30" s="850"/>
      <c r="BH30" s="850"/>
      <c r="BI30" s="851"/>
      <c r="BJ30" s="231"/>
      <c r="BK30" s="231"/>
      <c r="BL30" s="231"/>
      <c r="BM30" s="231"/>
      <c r="BN30" s="231"/>
      <c r="BO30" s="244"/>
      <c r="BP30" s="244"/>
      <c r="BQ30" s="241">
        <v>24</v>
      </c>
      <c r="BR30" s="242"/>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5"/>
    </row>
    <row r="31" spans="1:131" s="226" customFormat="1" ht="26.25" customHeight="1">
      <c r="A31" s="245">
        <v>4</v>
      </c>
      <c r="B31" s="777" t="s">
        <v>401</v>
      </c>
      <c r="C31" s="778"/>
      <c r="D31" s="778"/>
      <c r="E31" s="778"/>
      <c r="F31" s="778"/>
      <c r="G31" s="778"/>
      <c r="H31" s="778"/>
      <c r="I31" s="778"/>
      <c r="J31" s="778"/>
      <c r="K31" s="778"/>
      <c r="L31" s="778"/>
      <c r="M31" s="778"/>
      <c r="N31" s="778"/>
      <c r="O31" s="778"/>
      <c r="P31" s="779"/>
      <c r="Q31" s="780">
        <v>7</v>
      </c>
      <c r="R31" s="781"/>
      <c r="S31" s="781"/>
      <c r="T31" s="781"/>
      <c r="U31" s="781"/>
      <c r="V31" s="781">
        <v>7</v>
      </c>
      <c r="W31" s="781"/>
      <c r="X31" s="781"/>
      <c r="Y31" s="781"/>
      <c r="Z31" s="781"/>
      <c r="AA31" s="781" t="s">
        <v>527</v>
      </c>
      <c r="AB31" s="781"/>
      <c r="AC31" s="781"/>
      <c r="AD31" s="781"/>
      <c r="AE31" s="782"/>
      <c r="AF31" s="783" t="s">
        <v>402</v>
      </c>
      <c r="AG31" s="784"/>
      <c r="AH31" s="784"/>
      <c r="AI31" s="784"/>
      <c r="AJ31" s="785"/>
      <c r="AK31" s="852" t="s">
        <v>527</v>
      </c>
      <c r="AL31" s="853"/>
      <c r="AM31" s="853"/>
      <c r="AN31" s="853"/>
      <c r="AO31" s="853"/>
      <c r="AP31" s="853" t="s">
        <v>527</v>
      </c>
      <c r="AQ31" s="853"/>
      <c r="AR31" s="853"/>
      <c r="AS31" s="853"/>
      <c r="AT31" s="853"/>
      <c r="AU31" s="853" t="s">
        <v>527</v>
      </c>
      <c r="AV31" s="853"/>
      <c r="AW31" s="853"/>
      <c r="AX31" s="853"/>
      <c r="AY31" s="853"/>
      <c r="AZ31" s="854" t="s">
        <v>527</v>
      </c>
      <c r="BA31" s="854"/>
      <c r="BB31" s="854"/>
      <c r="BC31" s="854"/>
      <c r="BD31" s="854"/>
      <c r="BE31" s="850"/>
      <c r="BF31" s="850"/>
      <c r="BG31" s="850"/>
      <c r="BH31" s="850"/>
      <c r="BI31" s="851"/>
      <c r="BJ31" s="231"/>
      <c r="BK31" s="231"/>
      <c r="BL31" s="231"/>
      <c r="BM31" s="231"/>
      <c r="BN31" s="231"/>
      <c r="BO31" s="244"/>
      <c r="BP31" s="244"/>
      <c r="BQ31" s="241">
        <v>25</v>
      </c>
      <c r="BR31" s="242"/>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5"/>
    </row>
    <row r="32" spans="1:131" s="226" customFormat="1" ht="26.25" customHeight="1">
      <c r="A32" s="245">
        <v>5</v>
      </c>
      <c r="B32" s="777" t="s">
        <v>403</v>
      </c>
      <c r="C32" s="778"/>
      <c r="D32" s="778"/>
      <c r="E32" s="778"/>
      <c r="F32" s="778"/>
      <c r="G32" s="778"/>
      <c r="H32" s="778"/>
      <c r="I32" s="778"/>
      <c r="J32" s="778"/>
      <c r="K32" s="778"/>
      <c r="L32" s="778"/>
      <c r="M32" s="778"/>
      <c r="N32" s="778"/>
      <c r="O32" s="778"/>
      <c r="P32" s="779"/>
      <c r="Q32" s="780">
        <v>1087</v>
      </c>
      <c r="R32" s="781"/>
      <c r="S32" s="781"/>
      <c r="T32" s="781"/>
      <c r="U32" s="781"/>
      <c r="V32" s="781">
        <v>37</v>
      </c>
      <c r="W32" s="781"/>
      <c r="X32" s="781"/>
      <c r="Y32" s="781"/>
      <c r="Z32" s="781"/>
      <c r="AA32" s="781">
        <v>1050</v>
      </c>
      <c r="AB32" s="781"/>
      <c r="AC32" s="781"/>
      <c r="AD32" s="781"/>
      <c r="AE32" s="782"/>
      <c r="AF32" s="783">
        <v>1050</v>
      </c>
      <c r="AG32" s="784"/>
      <c r="AH32" s="784"/>
      <c r="AI32" s="784"/>
      <c r="AJ32" s="785"/>
      <c r="AK32" s="852">
        <v>201</v>
      </c>
      <c r="AL32" s="853"/>
      <c r="AM32" s="853"/>
      <c r="AN32" s="853"/>
      <c r="AO32" s="853"/>
      <c r="AP32" s="853">
        <v>5933</v>
      </c>
      <c r="AQ32" s="853"/>
      <c r="AR32" s="853"/>
      <c r="AS32" s="853"/>
      <c r="AT32" s="853"/>
      <c r="AU32" s="853">
        <v>2599</v>
      </c>
      <c r="AV32" s="853"/>
      <c r="AW32" s="853"/>
      <c r="AX32" s="853"/>
      <c r="AY32" s="853"/>
      <c r="AZ32" s="854" t="s">
        <v>527</v>
      </c>
      <c r="BA32" s="854"/>
      <c r="BB32" s="854"/>
      <c r="BC32" s="854"/>
      <c r="BD32" s="854"/>
      <c r="BE32" s="850" t="s">
        <v>404</v>
      </c>
      <c r="BF32" s="850"/>
      <c r="BG32" s="850"/>
      <c r="BH32" s="850"/>
      <c r="BI32" s="851"/>
      <c r="BJ32" s="231"/>
      <c r="BK32" s="231"/>
      <c r="BL32" s="231"/>
      <c r="BM32" s="231"/>
      <c r="BN32" s="231"/>
      <c r="BO32" s="244"/>
      <c r="BP32" s="244"/>
      <c r="BQ32" s="241">
        <v>26</v>
      </c>
      <c r="BR32" s="242"/>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5"/>
    </row>
    <row r="33" spans="1:131" s="226" customFormat="1" ht="26.25" customHeight="1">
      <c r="A33" s="245">
        <v>6</v>
      </c>
      <c r="B33" s="777" t="s">
        <v>405</v>
      </c>
      <c r="C33" s="778"/>
      <c r="D33" s="778"/>
      <c r="E33" s="778"/>
      <c r="F33" s="778"/>
      <c r="G33" s="778"/>
      <c r="H33" s="778"/>
      <c r="I33" s="778"/>
      <c r="J33" s="778"/>
      <c r="K33" s="778"/>
      <c r="L33" s="778"/>
      <c r="M33" s="778"/>
      <c r="N33" s="778"/>
      <c r="O33" s="778"/>
      <c r="P33" s="779"/>
      <c r="Q33" s="780">
        <v>136</v>
      </c>
      <c r="R33" s="781"/>
      <c r="S33" s="781"/>
      <c r="T33" s="781"/>
      <c r="U33" s="781"/>
      <c r="V33" s="781">
        <v>11</v>
      </c>
      <c r="W33" s="781"/>
      <c r="X33" s="781"/>
      <c r="Y33" s="781"/>
      <c r="Z33" s="781"/>
      <c r="AA33" s="781">
        <v>125</v>
      </c>
      <c r="AB33" s="781"/>
      <c r="AC33" s="781"/>
      <c r="AD33" s="781"/>
      <c r="AE33" s="782"/>
      <c r="AF33" s="783">
        <v>125</v>
      </c>
      <c r="AG33" s="784"/>
      <c r="AH33" s="784"/>
      <c r="AI33" s="784"/>
      <c r="AJ33" s="785"/>
      <c r="AK33" s="852">
        <v>145</v>
      </c>
      <c r="AL33" s="853"/>
      <c r="AM33" s="853"/>
      <c r="AN33" s="853"/>
      <c r="AO33" s="853"/>
      <c r="AP33" s="853">
        <v>138</v>
      </c>
      <c r="AQ33" s="853"/>
      <c r="AR33" s="853"/>
      <c r="AS33" s="853"/>
      <c r="AT33" s="853"/>
      <c r="AU33" s="853">
        <v>3</v>
      </c>
      <c r="AV33" s="853"/>
      <c r="AW33" s="853"/>
      <c r="AX33" s="853"/>
      <c r="AY33" s="853"/>
      <c r="AZ33" s="854" t="s">
        <v>527</v>
      </c>
      <c r="BA33" s="854"/>
      <c r="BB33" s="854"/>
      <c r="BC33" s="854"/>
      <c r="BD33" s="854"/>
      <c r="BE33" s="850" t="s">
        <v>404</v>
      </c>
      <c r="BF33" s="850"/>
      <c r="BG33" s="850"/>
      <c r="BH33" s="850"/>
      <c r="BI33" s="851"/>
      <c r="BJ33" s="231"/>
      <c r="BK33" s="231"/>
      <c r="BL33" s="231"/>
      <c r="BM33" s="231"/>
      <c r="BN33" s="231"/>
      <c r="BO33" s="244"/>
      <c r="BP33" s="244"/>
      <c r="BQ33" s="241">
        <v>27</v>
      </c>
      <c r="BR33" s="242"/>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5"/>
    </row>
    <row r="34" spans="1:131" s="226" customFormat="1" ht="26.25" customHeight="1">
      <c r="A34" s="245">
        <v>7</v>
      </c>
      <c r="B34" s="777" t="s">
        <v>406</v>
      </c>
      <c r="C34" s="778"/>
      <c r="D34" s="778"/>
      <c r="E34" s="778"/>
      <c r="F34" s="778"/>
      <c r="G34" s="778"/>
      <c r="H34" s="778"/>
      <c r="I34" s="778"/>
      <c r="J34" s="778"/>
      <c r="K34" s="778"/>
      <c r="L34" s="778"/>
      <c r="M34" s="778"/>
      <c r="N34" s="778"/>
      <c r="O34" s="778"/>
      <c r="P34" s="779"/>
      <c r="Q34" s="780">
        <v>913</v>
      </c>
      <c r="R34" s="781"/>
      <c r="S34" s="781"/>
      <c r="T34" s="781"/>
      <c r="U34" s="781"/>
      <c r="V34" s="781">
        <v>165</v>
      </c>
      <c r="W34" s="781"/>
      <c r="X34" s="781"/>
      <c r="Y34" s="781"/>
      <c r="Z34" s="781"/>
      <c r="AA34" s="781">
        <v>748</v>
      </c>
      <c r="AB34" s="781"/>
      <c r="AC34" s="781"/>
      <c r="AD34" s="781"/>
      <c r="AE34" s="782"/>
      <c r="AF34" s="783">
        <v>748</v>
      </c>
      <c r="AG34" s="784"/>
      <c r="AH34" s="784"/>
      <c r="AI34" s="784"/>
      <c r="AJ34" s="785"/>
      <c r="AK34" s="852">
        <v>525</v>
      </c>
      <c r="AL34" s="853"/>
      <c r="AM34" s="853"/>
      <c r="AN34" s="853"/>
      <c r="AO34" s="853"/>
      <c r="AP34" s="853">
        <v>1126</v>
      </c>
      <c r="AQ34" s="853"/>
      <c r="AR34" s="853"/>
      <c r="AS34" s="853"/>
      <c r="AT34" s="853"/>
      <c r="AU34" s="853">
        <v>763</v>
      </c>
      <c r="AV34" s="853"/>
      <c r="AW34" s="853"/>
      <c r="AX34" s="853"/>
      <c r="AY34" s="853"/>
      <c r="AZ34" s="854" t="s">
        <v>527</v>
      </c>
      <c r="BA34" s="854"/>
      <c r="BB34" s="854"/>
      <c r="BC34" s="854"/>
      <c r="BD34" s="854"/>
      <c r="BE34" s="850" t="s">
        <v>407</v>
      </c>
      <c r="BF34" s="850"/>
      <c r="BG34" s="850"/>
      <c r="BH34" s="850"/>
      <c r="BI34" s="851"/>
      <c r="BJ34" s="231"/>
      <c r="BK34" s="231"/>
      <c r="BL34" s="231"/>
      <c r="BM34" s="231"/>
      <c r="BN34" s="231"/>
      <c r="BO34" s="244"/>
      <c r="BP34" s="244"/>
      <c r="BQ34" s="241">
        <v>28</v>
      </c>
      <c r="BR34" s="242"/>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5"/>
    </row>
    <row r="35" spans="1:131" s="226" customFormat="1" ht="26.25" customHeight="1">
      <c r="A35" s="245">
        <v>8</v>
      </c>
      <c r="B35" s="777" t="s">
        <v>408</v>
      </c>
      <c r="C35" s="778"/>
      <c r="D35" s="778"/>
      <c r="E35" s="778"/>
      <c r="F35" s="778"/>
      <c r="G35" s="778"/>
      <c r="H35" s="778"/>
      <c r="I35" s="778"/>
      <c r="J35" s="778"/>
      <c r="K35" s="778"/>
      <c r="L35" s="778"/>
      <c r="M35" s="778"/>
      <c r="N35" s="778"/>
      <c r="O35" s="778"/>
      <c r="P35" s="779"/>
      <c r="Q35" s="780">
        <v>15</v>
      </c>
      <c r="R35" s="781"/>
      <c r="S35" s="781"/>
      <c r="T35" s="781"/>
      <c r="U35" s="781"/>
      <c r="V35" s="781">
        <v>15</v>
      </c>
      <c r="W35" s="781"/>
      <c r="X35" s="781"/>
      <c r="Y35" s="781"/>
      <c r="Z35" s="781"/>
      <c r="AA35" s="781" t="s">
        <v>527</v>
      </c>
      <c r="AB35" s="781"/>
      <c r="AC35" s="781"/>
      <c r="AD35" s="781"/>
      <c r="AE35" s="782"/>
      <c r="AF35" s="783" t="s">
        <v>409</v>
      </c>
      <c r="AG35" s="784"/>
      <c r="AH35" s="784"/>
      <c r="AI35" s="784"/>
      <c r="AJ35" s="785"/>
      <c r="AK35" s="852">
        <v>11</v>
      </c>
      <c r="AL35" s="853"/>
      <c r="AM35" s="853"/>
      <c r="AN35" s="853"/>
      <c r="AO35" s="853"/>
      <c r="AP35" s="853">
        <v>74</v>
      </c>
      <c r="AQ35" s="853"/>
      <c r="AR35" s="853"/>
      <c r="AS35" s="853"/>
      <c r="AT35" s="853"/>
      <c r="AU35" s="853">
        <v>74</v>
      </c>
      <c r="AV35" s="853"/>
      <c r="AW35" s="853"/>
      <c r="AX35" s="853"/>
      <c r="AY35" s="853"/>
      <c r="AZ35" s="854" t="s">
        <v>527</v>
      </c>
      <c r="BA35" s="854"/>
      <c r="BB35" s="854"/>
      <c r="BC35" s="854"/>
      <c r="BD35" s="854"/>
      <c r="BE35" s="850" t="s">
        <v>410</v>
      </c>
      <c r="BF35" s="850"/>
      <c r="BG35" s="850"/>
      <c r="BH35" s="850"/>
      <c r="BI35" s="851"/>
      <c r="BJ35" s="231"/>
      <c r="BK35" s="231"/>
      <c r="BL35" s="231"/>
      <c r="BM35" s="231"/>
      <c r="BN35" s="231"/>
      <c r="BO35" s="244"/>
      <c r="BP35" s="244"/>
      <c r="BQ35" s="241">
        <v>29</v>
      </c>
      <c r="BR35" s="242"/>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5"/>
    </row>
    <row r="36" spans="1:131" s="226" customFormat="1" ht="26.25" customHeight="1">
      <c r="A36" s="245">
        <v>9</v>
      </c>
      <c r="B36" s="777" t="s">
        <v>411</v>
      </c>
      <c r="C36" s="778"/>
      <c r="D36" s="778"/>
      <c r="E36" s="778"/>
      <c r="F36" s="778"/>
      <c r="G36" s="778"/>
      <c r="H36" s="778"/>
      <c r="I36" s="778"/>
      <c r="J36" s="778"/>
      <c r="K36" s="778"/>
      <c r="L36" s="778"/>
      <c r="M36" s="778"/>
      <c r="N36" s="778"/>
      <c r="O36" s="778"/>
      <c r="P36" s="779"/>
      <c r="Q36" s="780">
        <v>13</v>
      </c>
      <c r="R36" s="781"/>
      <c r="S36" s="781"/>
      <c r="T36" s="781"/>
      <c r="U36" s="781"/>
      <c r="V36" s="781">
        <v>13</v>
      </c>
      <c r="W36" s="781"/>
      <c r="X36" s="781"/>
      <c r="Y36" s="781"/>
      <c r="Z36" s="781"/>
      <c r="AA36" s="781" t="s">
        <v>527</v>
      </c>
      <c r="AB36" s="781"/>
      <c r="AC36" s="781"/>
      <c r="AD36" s="781"/>
      <c r="AE36" s="782"/>
      <c r="AF36" s="783" t="s">
        <v>132</v>
      </c>
      <c r="AG36" s="784"/>
      <c r="AH36" s="784"/>
      <c r="AI36" s="784"/>
      <c r="AJ36" s="785"/>
      <c r="AK36" s="852">
        <v>13</v>
      </c>
      <c r="AL36" s="853"/>
      <c r="AM36" s="853"/>
      <c r="AN36" s="853"/>
      <c r="AO36" s="853"/>
      <c r="AP36" s="853" t="s">
        <v>527</v>
      </c>
      <c r="AQ36" s="853"/>
      <c r="AR36" s="853"/>
      <c r="AS36" s="853"/>
      <c r="AT36" s="853"/>
      <c r="AU36" s="853" t="s">
        <v>527</v>
      </c>
      <c r="AV36" s="853"/>
      <c r="AW36" s="853"/>
      <c r="AX36" s="853"/>
      <c r="AY36" s="853"/>
      <c r="AZ36" s="854" t="s">
        <v>527</v>
      </c>
      <c r="BA36" s="854"/>
      <c r="BB36" s="854"/>
      <c r="BC36" s="854"/>
      <c r="BD36" s="854"/>
      <c r="BE36" s="850" t="s">
        <v>410</v>
      </c>
      <c r="BF36" s="850"/>
      <c r="BG36" s="850"/>
      <c r="BH36" s="850"/>
      <c r="BI36" s="851"/>
      <c r="BJ36" s="231"/>
      <c r="BK36" s="231"/>
      <c r="BL36" s="231"/>
      <c r="BM36" s="231"/>
      <c r="BN36" s="231"/>
      <c r="BO36" s="244"/>
      <c r="BP36" s="244"/>
      <c r="BQ36" s="241">
        <v>30</v>
      </c>
      <c r="BR36" s="242"/>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5"/>
    </row>
    <row r="37" spans="1:131" s="226" customFormat="1" ht="26.25" customHeight="1">
      <c r="A37" s="245">
        <v>10</v>
      </c>
      <c r="B37" s="777" t="s">
        <v>412</v>
      </c>
      <c r="C37" s="778"/>
      <c r="D37" s="778"/>
      <c r="E37" s="778"/>
      <c r="F37" s="778"/>
      <c r="G37" s="778"/>
      <c r="H37" s="778"/>
      <c r="I37" s="778"/>
      <c r="J37" s="778"/>
      <c r="K37" s="778"/>
      <c r="L37" s="778"/>
      <c r="M37" s="778"/>
      <c r="N37" s="778"/>
      <c r="O37" s="778"/>
      <c r="P37" s="779"/>
      <c r="Q37" s="780">
        <v>19</v>
      </c>
      <c r="R37" s="781"/>
      <c r="S37" s="781"/>
      <c r="T37" s="781"/>
      <c r="U37" s="781"/>
      <c r="V37" s="781">
        <v>19</v>
      </c>
      <c r="W37" s="781"/>
      <c r="X37" s="781"/>
      <c r="Y37" s="781"/>
      <c r="Z37" s="781"/>
      <c r="AA37" s="781" t="s">
        <v>527</v>
      </c>
      <c r="AB37" s="781"/>
      <c r="AC37" s="781"/>
      <c r="AD37" s="781"/>
      <c r="AE37" s="782"/>
      <c r="AF37" s="783" t="s">
        <v>413</v>
      </c>
      <c r="AG37" s="784"/>
      <c r="AH37" s="784"/>
      <c r="AI37" s="784"/>
      <c r="AJ37" s="785"/>
      <c r="AK37" s="852" t="s">
        <v>527</v>
      </c>
      <c r="AL37" s="853"/>
      <c r="AM37" s="853"/>
      <c r="AN37" s="853"/>
      <c r="AO37" s="853"/>
      <c r="AP37" s="853" t="s">
        <v>527</v>
      </c>
      <c r="AQ37" s="853"/>
      <c r="AR37" s="853"/>
      <c r="AS37" s="853"/>
      <c r="AT37" s="853"/>
      <c r="AU37" s="853" t="s">
        <v>527</v>
      </c>
      <c r="AV37" s="853"/>
      <c r="AW37" s="853"/>
      <c r="AX37" s="853"/>
      <c r="AY37" s="853"/>
      <c r="AZ37" s="854" t="s">
        <v>527</v>
      </c>
      <c r="BA37" s="854"/>
      <c r="BB37" s="854"/>
      <c r="BC37" s="854"/>
      <c r="BD37" s="854"/>
      <c r="BE37" s="850" t="s">
        <v>414</v>
      </c>
      <c r="BF37" s="850"/>
      <c r="BG37" s="850"/>
      <c r="BH37" s="850"/>
      <c r="BI37" s="851"/>
      <c r="BJ37" s="231"/>
      <c r="BK37" s="231"/>
      <c r="BL37" s="231"/>
      <c r="BM37" s="231"/>
      <c r="BN37" s="231"/>
      <c r="BO37" s="244"/>
      <c r="BP37" s="244"/>
      <c r="BQ37" s="241">
        <v>31</v>
      </c>
      <c r="BR37" s="242"/>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5"/>
    </row>
    <row r="38" spans="1:131" s="226" customFormat="1" ht="26.25" customHeight="1">
      <c r="A38" s="245">
        <v>11</v>
      </c>
      <c r="B38" s="777" t="s">
        <v>415</v>
      </c>
      <c r="C38" s="778"/>
      <c r="D38" s="778"/>
      <c r="E38" s="778"/>
      <c r="F38" s="778"/>
      <c r="G38" s="778"/>
      <c r="H38" s="778"/>
      <c r="I38" s="778"/>
      <c r="J38" s="778"/>
      <c r="K38" s="778"/>
      <c r="L38" s="778"/>
      <c r="M38" s="778"/>
      <c r="N38" s="778"/>
      <c r="O38" s="778"/>
      <c r="P38" s="779"/>
      <c r="Q38" s="780">
        <v>22</v>
      </c>
      <c r="R38" s="781"/>
      <c r="S38" s="781"/>
      <c r="T38" s="781"/>
      <c r="U38" s="781"/>
      <c r="V38" s="781">
        <v>22</v>
      </c>
      <c r="W38" s="781"/>
      <c r="X38" s="781"/>
      <c r="Y38" s="781"/>
      <c r="Z38" s="781"/>
      <c r="AA38" s="781" t="s">
        <v>527</v>
      </c>
      <c r="AB38" s="781"/>
      <c r="AC38" s="781"/>
      <c r="AD38" s="781"/>
      <c r="AE38" s="782"/>
      <c r="AF38" s="783">
        <v>87</v>
      </c>
      <c r="AG38" s="784"/>
      <c r="AH38" s="784"/>
      <c r="AI38" s="784"/>
      <c r="AJ38" s="785"/>
      <c r="AK38" s="852" t="s">
        <v>527</v>
      </c>
      <c r="AL38" s="853"/>
      <c r="AM38" s="853"/>
      <c r="AN38" s="853"/>
      <c r="AO38" s="853"/>
      <c r="AP38" s="853" t="s">
        <v>527</v>
      </c>
      <c r="AQ38" s="853"/>
      <c r="AR38" s="853"/>
      <c r="AS38" s="853"/>
      <c r="AT38" s="853"/>
      <c r="AU38" s="853" t="s">
        <v>527</v>
      </c>
      <c r="AV38" s="853"/>
      <c r="AW38" s="853"/>
      <c r="AX38" s="853"/>
      <c r="AY38" s="853"/>
      <c r="AZ38" s="854" t="s">
        <v>527</v>
      </c>
      <c r="BA38" s="854"/>
      <c r="BB38" s="854"/>
      <c r="BC38" s="854"/>
      <c r="BD38" s="854"/>
      <c r="BE38" s="850" t="s">
        <v>416</v>
      </c>
      <c r="BF38" s="850"/>
      <c r="BG38" s="850"/>
      <c r="BH38" s="850"/>
      <c r="BI38" s="851"/>
      <c r="BJ38" s="231"/>
      <c r="BK38" s="231"/>
      <c r="BL38" s="231"/>
      <c r="BM38" s="231"/>
      <c r="BN38" s="231"/>
      <c r="BO38" s="244"/>
      <c r="BP38" s="244"/>
      <c r="BQ38" s="241">
        <v>32</v>
      </c>
      <c r="BR38" s="242"/>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5"/>
    </row>
    <row r="39" spans="1:131" s="226" customFormat="1" ht="26.25" customHeight="1">
      <c r="A39" s="245">
        <v>12</v>
      </c>
      <c r="B39" s="777" t="s">
        <v>417</v>
      </c>
      <c r="C39" s="778"/>
      <c r="D39" s="778"/>
      <c r="E39" s="778"/>
      <c r="F39" s="778"/>
      <c r="G39" s="778"/>
      <c r="H39" s="778"/>
      <c r="I39" s="778"/>
      <c r="J39" s="778"/>
      <c r="K39" s="778"/>
      <c r="L39" s="778"/>
      <c r="M39" s="778"/>
      <c r="N39" s="778"/>
      <c r="O39" s="778"/>
      <c r="P39" s="779"/>
      <c r="Q39" s="780">
        <v>115</v>
      </c>
      <c r="R39" s="781"/>
      <c r="S39" s="781"/>
      <c r="T39" s="781"/>
      <c r="U39" s="781"/>
      <c r="V39" s="781">
        <v>115</v>
      </c>
      <c r="W39" s="781"/>
      <c r="X39" s="781"/>
      <c r="Y39" s="781"/>
      <c r="Z39" s="781"/>
      <c r="AA39" s="781" t="s">
        <v>527</v>
      </c>
      <c r="AB39" s="781"/>
      <c r="AC39" s="781"/>
      <c r="AD39" s="781"/>
      <c r="AE39" s="782"/>
      <c r="AF39" s="783" t="s">
        <v>132</v>
      </c>
      <c r="AG39" s="784"/>
      <c r="AH39" s="784"/>
      <c r="AI39" s="784"/>
      <c r="AJ39" s="785"/>
      <c r="AK39" s="852" t="s">
        <v>527</v>
      </c>
      <c r="AL39" s="853"/>
      <c r="AM39" s="853"/>
      <c r="AN39" s="853"/>
      <c r="AO39" s="853"/>
      <c r="AP39" s="853">
        <v>188</v>
      </c>
      <c r="AQ39" s="853"/>
      <c r="AR39" s="853"/>
      <c r="AS39" s="853"/>
      <c r="AT39" s="853"/>
      <c r="AU39" s="853" t="s">
        <v>527</v>
      </c>
      <c r="AV39" s="853"/>
      <c r="AW39" s="853"/>
      <c r="AX39" s="853"/>
      <c r="AY39" s="853"/>
      <c r="AZ39" s="854" t="s">
        <v>527</v>
      </c>
      <c r="BA39" s="854"/>
      <c r="BB39" s="854"/>
      <c r="BC39" s="854"/>
      <c r="BD39" s="854"/>
      <c r="BE39" s="850" t="s">
        <v>410</v>
      </c>
      <c r="BF39" s="850"/>
      <c r="BG39" s="850"/>
      <c r="BH39" s="850"/>
      <c r="BI39" s="851"/>
      <c r="BJ39" s="231"/>
      <c r="BK39" s="231"/>
      <c r="BL39" s="231"/>
      <c r="BM39" s="231"/>
      <c r="BN39" s="231"/>
      <c r="BO39" s="244"/>
      <c r="BP39" s="244"/>
      <c r="BQ39" s="241">
        <v>33</v>
      </c>
      <c r="BR39" s="242"/>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5"/>
    </row>
    <row r="40" spans="1:131" s="226" customFormat="1" ht="26.25" customHeight="1">
      <c r="A40" s="240">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1"/>
      <c r="BK40" s="231"/>
      <c r="BL40" s="231"/>
      <c r="BM40" s="231"/>
      <c r="BN40" s="231"/>
      <c r="BO40" s="244"/>
      <c r="BP40" s="244"/>
      <c r="BQ40" s="241">
        <v>34</v>
      </c>
      <c r="BR40" s="242"/>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5"/>
    </row>
    <row r="41" spans="1:131" s="226" customFormat="1" ht="26.25" customHeight="1">
      <c r="A41" s="240">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1"/>
      <c r="BK41" s="231"/>
      <c r="BL41" s="231"/>
      <c r="BM41" s="231"/>
      <c r="BN41" s="231"/>
      <c r="BO41" s="244"/>
      <c r="BP41" s="244"/>
      <c r="BQ41" s="241">
        <v>35</v>
      </c>
      <c r="BR41" s="242"/>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5"/>
    </row>
    <row r="42" spans="1:131" s="226" customFormat="1" ht="26.25" customHeight="1">
      <c r="A42" s="240">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1"/>
      <c r="BK42" s="231"/>
      <c r="BL42" s="231"/>
      <c r="BM42" s="231"/>
      <c r="BN42" s="231"/>
      <c r="BO42" s="244"/>
      <c r="BP42" s="244"/>
      <c r="BQ42" s="241">
        <v>36</v>
      </c>
      <c r="BR42" s="242"/>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5"/>
    </row>
    <row r="43" spans="1:131" s="226" customFormat="1" ht="26.25" customHeight="1">
      <c r="A43" s="240">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1"/>
      <c r="BK43" s="231"/>
      <c r="BL43" s="231"/>
      <c r="BM43" s="231"/>
      <c r="BN43" s="231"/>
      <c r="BO43" s="244"/>
      <c r="BP43" s="244"/>
      <c r="BQ43" s="241">
        <v>37</v>
      </c>
      <c r="BR43" s="242"/>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5"/>
    </row>
    <row r="44" spans="1:131" s="226" customFormat="1" ht="26.25" customHeight="1">
      <c r="A44" s="240">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1"/>
      <c r="BK44" s="231"/>
      <c r="BL44" s="231"/>
      <c r="BM44" s="231"/>
      <c r="BN44" s="231"/>
      <c r="BO44" s="244"/>
      <c r="BP44" s="244"/>
      <c r="BQ44" s="241">
        <v>38</v>
      </c>
      <c r="BR44" s="242"/>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5"/>
    </row>
    <row r="45" spans="1:131" s="226" customFormat="1" ht="26.25" customHeight="1">
      <c r="A45" s="240">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1"/>
      <c r="BK45" s="231"/>
      <c r="BL45" s="231"/>
      <c r="BM45" s="231"/>
      <c r="BN45" s="231"/>
      <c r="BO45" s="244"/>
      <c r="BP45" s="244"/>
      <c r="BQ45" s="241">
        <v>39</v>
      </c>
      <c r="BR45" s="242"/>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5"/>
    </row>
    <row r="46" spans="1:131" s="226" customFormat="1" ht="26.25" customHeight="1">
      <c r="A46" s="240">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1"/>
      <c r="BK46" s="231"/>
      <c r="BL46" s="231"/>
      <c r="BM46" s="231"/>
      <c r="BN46" s="231"/>
      <c r="BO46" s="244"/>
      <c r="BP46" s="244"/>
      <c r="BQ46" s="241">
        <v>40</v>
      </c>
      <c r="BR46" s="242"/>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5"/>
    </row>
    <row r="47" spans="1:131" s="226" customFormat="1" ht="26.25" customHeight="1">
      <c r="A47" s="240">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1"/>
      <c r="BK47" s="231"/>
      <c r="BL47" s="231"/>
      <c r="BM47" s="231"/>
      <c r="BN47" s="231"/>
      <c r="BO47" s="244"/>
      <c r="BP47" s="244"/>
      <c r="BQ47" s="241">
        <v>41</v>
      </c>
      <c r="BR47" s="242"/>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5"/>
    </row>
    <row r="48" spans="1:131" s="226" customFormat="1" ht="26.25" customHeight="1">
      <c r="A48" s="240">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1"/>
      <c r="BK48" s="231"/>
      <c r="BL48" s="231"/>
      <c r="BM48" s="231"/>
      <c r="BN48" s="231"/>
      <c r="BO48" s="244"/>
      <c r="BP48" s="244"/>
      <c r="BQ48" s="241">
        <v>42</v>
      </c>
      <c r="BR48" s="242"/>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5"/>
    </row>
    <row r="49" spans="1:131" s="226" customFormat="1" ht="26.25" customHeight="1">
      <c r="A49" s="240">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1"/>
      <c r="BK49" s="231"/>
      <c r="BL49" s="231"/>
      <c r="BM49" s="231"/>
      <c r="BN49" s="231"/>
      <c r="BO49" s="244"/>
      <c r="BP49" s="244"/>
      <c r="BQ49" s="241">
        <v>43</v>
      </c>
      <c r="BR49" s="242"/>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5"/>
    </row>
    <row r="50" spans="1:131" s="226" customFormat="1" ht="26.25" customHeight="1">
      <c r="A50" s="240">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1"/>
      <c r="BK50" s="231"/>
      <c r="BL50" s="231"/>
      <c r="BM50" s="231"/>
      <c r="BN50" s="231"/>
      <c r="BO50" s="244"/>
      <c r="BP50" s="244"/>
      <c r="BQ50" s="241">
        <v>44</v>
      </c>
      <c r="BR50" s="242"/>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5"/>
    </row>
    <row r="51" spans="1:131" s="226" customFormat="1" ht="26.25" customHeight="1">
      <c r="A51" s="240">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1"/>
      <c r="BK51" s="231"/>
      <c r="BL51" s="231"/>
      <c r="BM51" s="231"/>
      <c r="BN51" s="231"/>
      <c r="BO51" s="244"/>
      <c r="BP51" s="244"/>
      <c r="BQ51" s="241">
        <v>45</v>
      </c>
      <c r="BR51" s="242"/>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5"/>
    </row>
    <row r="52" spans="1:131" s="226" customFormat="1" ht="26.25" customHeight="1">
      <c r="A52" s="240">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1"/>
      <c r="BK52" s="231"/>
      <c r="BL52" s="231"/>
      <c r="BM52" s="231"/>
      <c r="BN52" s="231"/>
      <c r="BO52" s="244"/>
      <c r="BP52" s="244"/>
      <c r="BQ52" s="241">
        <v>46</v>
      </c>
      <c r="BR52" s="242"/>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5"/>
    </row>
    <row r="53" spans="1:131" s="226" customFormat="1" ht="26.25" customHeight="1">
      <c r="A53" s="240">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1"/>
      <c r="BK53" s="231"/>
      <c r="BL53" s="231"/>
      <c r="BM53" s="231"/>
      <c r="BN53" s="231"/>
      <c r="BO53" s="244"/>
      <c r="BP53" s="244"/>
      <c r="BQ53" s="241">
        <v>47</v>
      </c>
      <c r="BR53" s="242"/>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5"/>
    </row>
    <row r="54" spans="1:131" s="226" customFormat="1" ht="26.25" customHeight="1">
      <c r="A54" s="240">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1"/>
      <c r="BK54" s="231"/>
      <c r="BL54" s="231"/>
      <c r="BM54" s="231"/>
      <c r="BN54" s="231"/>
      <c r="BO54" s="244"/>
      <c r="BP54" s="244"/>
      <c r="BQ54" s="241">
        <v>48</v>
      </c>
      <c r="BR54" s="242"/>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5"/>
    </row>
    <row r="55" spans="1:131" s="226" customFormat="1" ht="26.25" customHeight="1">
      <c r="A55" s="240">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1"/>
      <c r="BK55" s="231"/>
      <c r="BL55" s="231"/>
      <c r="BM55" s="231"/>
      <c r="BN55" s="231"/>
      <c r="BO55" s="244"/>
      <c r="BP55" s="244"/>
      <c r="BQ55" s="241">
        <v>49</v>
      </c>
      <c r="BR55" s="242"/>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5"/>
    </row>
    <row r="56" spans="1:131" s="226" customFormat="1" ht="26.25" customHeight="1">
      <c r="A56" s="240">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1"/>
      <c r="BK56" s="231"/>
      <c r="BL56" s="231"/>
      <c r="BM56" s="231"/>
      <c r="BN56" s="231"/>
      <c r="BO56" s="244"/>
      <c r="BP56" s="244"/>
      <c r="BQ56" s="241">
        <v>50</v>
      </c>
      <c r="BR56" s="242"/>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5"/>
    </row>
    <row r="57" spans="1:131" s="226" customFormat="1" ht="26.25" customHeight="1">
      <c r="A57" s="240">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1"/>
      <c r="BK57" s="231"/>
      <c r="BL57" s="231"/>
      <c r="BM57" s="231"/>
      <c r="BN57" s="231"/>
      <c r="BO57" s="244"/>
      <c r="BP57" s="244"/>
      <c r="BQ57" s="241">
        <v>51</v>
      </c>
      <c r="BR57" s="242"/>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5"/>
    </row>
    <row r="58" spans="1:131" s="226" customFormat="1" ht="26.25" customHeight="1">
      <c r="A58" s="240">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1"/>
      <c r="BK58" s="231"/>
      <c r="BL58" s="231"/>
      <c r="BM58" s="231"/>
      <c r="BN58" s="231"/>
      <c r="BO58" s="244"/>
      <c r="BP58" s="244"/>
      <c r="BQ58" s="241">
        <v>52</v>
      </c>
      <c r="BR58" s="242"/>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5"/>
    </row>
    <row r="59" spans="1:131" s="226" customFormat="1" ht="26.25" customHeight="1">
      <c r="A59" s="240">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1"/>
      <c r="BK59" s="231"/>
      <c r="BL59" s="231"/>
      <c r="BM59" s="231"/>
      <c r="BN59" s="231"/>
      <c r="BO59" s="244"/>
      <c r="BP59" s="244"/>
      <c r="BQ59" s="241">
        <v>53</v>
      </c>
      <c r="BR59" s="242"/>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5"/>
    </row>
    <row r="60" spans="1:131" s="226" customFormat="1" ht="26.25" customHeight="1">
      <c r="A60" s="240">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1"/>
      <c r="BK60" s="231"/>
      <c r="BL60" s="231"/>
      <c r="BM60" s="231"/>
      <c r="BN60" s="231"/>
      <c r="BO60" s="244"/>
      <c r="BP60" s="244"/>
      <c r="BQ60" s="241">
        <v>54</v>
      </c>
      <c r="BR60" s="242"/>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5"/>
    </row>
    <row r="61" spans="1:131" s="226" customFormat="1" ht="26.25" customHeight="1" thickBot="1">
      <c r="A61" s="240">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1"/>
      <c r="BK61" s="231"/>
      <c r="BL61" s="231"/>
      <c r="BM61" s="231"/>
      <c r="BN61" s="231"/>
      <c r="BO61" s="244"/>
      <c r="BP61" s="244"/>
      <c r="BQ61" s="241">
        <v>55</v>
      </c>
      <c r="BR61" s="242"/>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5"/>
    </row>
    <row r="62" spans="1:131" s="226" customFormat="1" ht="26.25" customHeight="1">
      <c r="A62" s="240">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418</v>
      </c>
      <c r="BK62" s="828"/>
      <c r="BL62" s="828"/>
      <c r="BM62" s="828"/>
      <c r="BN62" s="829"/>
      <c r="BO62" s="244"/>
      <c r="BP62" s="244"/>
      <c r="BQ62" s="241">
        <v>56</v>
      </c>
      <c r="BR62" s="242"/>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5"/>
    </row>
    <row r="63" spans="1:131" s="226" customFormat="1" ht="26.25" customHeight="1" thickBot="1">
      <c r="A63" s="243" t="s">
        <v>386</v>
      </c>
      <c r="B63" s="812" t="s">
        <v>419</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2073</v>
      </c>
      <c r="AG63" s="864"/>
      <c r="AH63" s="864"/>
      <c r="AI63" s="864"/>
      <c r="AJ63" s="865"/>
      <c r="AK63" s="866"/>
      <c r="AL63" s="861"/>
      <c r="AM63" s="861"/>
      <c r="AN63" s="861"/>
      <c r="AO63" s="861"/>
      <c r="AP63" s="864">
        <v>7563</v>
      </c>
      <c r="AQ63" s="864"/>
      <c r="AR63" s="864"/>
      <c r="AS63" s="864"/>
      <c r="AT63" s="864"/>
      <c r="AU63" s="864">
        <v>3446</v>
      </c>
      <c r="AV63" s="864"/>
      <c r="AW63" s="864"/>
      <c r="AX63" s="864"/>
      <c r="AY63" s="864"/>
      <c r="AZ63" s="868"/>
      <c r="BA63" s="868"/>
      <c r="BB63" s="868"/>
      <c r="BC63" s="868"/>
      <c r="BD63" s="868"/>
      <c r="BE63" s="869"/>
      <c r="BF63" s="869"/>
      <c r="BG63" s="869"/>
      <c r="BH63" s="869"/>
      <c r="BI63" s="870"/>
      <c r="BJ63" s="871" t="s">
        <v>420</v>
      </c>
      <c r="BK63" s="872"/>
      <c r="BL63" s="872"/>
      <c r="BM63" s="872"/>
      <c r="BN63" s="873"/>
      <c r="BO63" s="244"/>
      <c r="BP63" s="244"/>
      <c r="BQ63" s="241">
        <v>57</v>
      </c>
      <c r="BR63" s="242"/>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5"/>
    </row>
    <row r="64" spans="1:131" s="226" customFormat="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5"/>
    </row>
    <row r="65" spans="1:131" s="226" customFormat="1" ht="26.25" customHeight="1" thickBot="1">
      <c r="A65" s="231" t="s">
        <v>421</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4"/>
      <c r="BF65" s="244"/>
      <c r="BG65" s="244"/>
      <c r="BH65" s="244"/>
      <c r="BI65" s="244"/>
      <c r="BJ65" s="244"/>
      <c r="BK65" s="244"/>
      <c r="BL65" s="244"/>
      <c r="BM65" s="244"/>
      <c r="BN65" s="244"/>
      <c r="BO65" s="244"/>
      <c r="BP65" s="244"/>
      <c r="BQ65" s="241">
        <v>59</v>
      </c>
      <c r="BR65" s="242"/>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5"/>
    </row>
    <row r="66" spans="1:131" s="226" customFormat="1" ht="26.25" customHeight="1">
      <c r="A66" s="762" t="s">
        <v>422</v>
      </c>
      <c r="B66" s="763"/>
      <c r="C66" s="763"/>
      <c r="D66" s="763"/>
      <c r="E66" s="763"/>
      <c r="F66" s="763"/>
      <c r="G66" s="763"/>
      <c r="H66" s="763"/>
      <c r="I66" s="763"/>
      <c r="J66" s="763"/>
      <c r="K66" s="763"/>
      <c r="L66" s="763"/>
      <c r="M66" s="763"/>
      <c r="N66" s="763"/>
      <c r="O66" s="763"/>
      <c r="P66" s="764"/>
      <c r="Q66" s="739" t="s">
        <v>390</v>
      </c>
      <c r="R66" s="740"/>
      <c r="S66" s="740"/>
      <c r="T66" s="740"/>
      <c r="U66" s="741"/>
      <c r="V66" s="739" t="s">
        <v>391</v>
      </c>
      <c r="W66" s="740"/>
      <c r="X66" s="740"/>
      <c r="Y66" s="740"/>
      <c r="Z66" s="741"/>
      <c r="AA66" s="739" t="s">
        <v>423</v>
      </c>
      <c r="AB66" s="740"/>
      <c r="AC66" s="740"/>
      <c r="AD66" s="740"/>
      <c r="AE66" s="741"/>
      <c r="AF66" s="874" t="s">
        <v>424</v>
      </c>
      <c r="AG66" s="835"/>
      <c r="AH66" s="835"/>
      <c r="AI66" s="835"/>
      <c r="AJ66" s="875"/>
      <c r="AK66" s="739" t="s">
        <v>425</v>
      </c>
      <c r="AL66" s="763"/>
      <c r="AM66" s="763"/>
      <c r="AN66" s="763"/>
      <c r="AO66" s="764"/>
      <c r="AP66" s="739" t="s">
        <v>395</v>
      </c>
      <c r="AQ66" s="740"/>
      <c r="AR66" s="740"/>
      <c r="AS66" s="740"/>
      <c r="AT66" s="741"/>
      <c r="AU66" s="739" t="s">
        <v>426</v>
      </c>
      <c r="AV66" s="740"/>
      <c r="AW66" s="740"/>
      <c r="AX66" s="740"/>
      <c r="AY66" s="741"/>
      <c r="AZ66" s="739" t="s">
        <v>374</v>
      </c>
      <c r="BA66" s="740"/>
      <c r="BB66" s="740"/>
      <c r="BC66" s="740"/>
      <c r="BD66" s="751"/>
      <c r="BE66" s="244"/>
      <c r="BF66" s="244"/>
      <c r="BG66" s="244"/>
      <c r="BH66" s="244"/>
      <c r="BI66" s="244"/>
      <c r="BJ66" s="244"/>
      <c r="BK66" s="244"/>
      <c r="BL66" s="244"/>
      <c r="BM66" s="244"/>
      <c r="BN66" s="244"/>
      <c r="BO66" s="244"/>
      <c r="BP66" s="244"/>
      <c r="BQ66" s="241">
        <v>60</v>
      </c>
      <c r="BR66" s="246"/>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5"/>
    </row>
    <row r="67" spans="1:131" s="226"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4"/>
      <c r="BF67" s="244"/>
      <c r="BG67" s="244"/>
      <c r="BH67" s="244"/>
      <c r="BI67" s="244"/>
      <c r="BJ67" s="244"/>
      <c r="BK67" s="244"/>
      <c r="BL67" s="244"/>
      <c r="BM67" s="244"/>
      <c r="BN67" s="244"/>
      <c r="BO67" s="244"/>
      <c r="BP67" s="244"/>
      <c r="BQ67" s="241">
        <v>61</v>
      </c>
      <c r="BR67" s="246"/>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5"/>
    </row>
    <row r="68" spans="1:131" s="226" customFormat="1" ht="26.25" customHeight="1" thickTop="1">
      <c r="A68" s="237">
        <v>1</v>
      </c>
      <c r="B68" s="891" t="s">
        <v>584</v>
      </c>
      <c r="C68" s="892"/>
      <c r="D68" s="892"/>
      <c r="E68" s="892"/>
      <c r="F68" s="892"/>
      <c r="G68" s="892"/>
      <c r="H68" s="892"/>
      <c r="I68" s="892"/>
      <c r="J68" s="892"/>
      <c r="K68" s="892"/>
      <c r="L68" s="892"/>
      <c r="M68" s="892"/>
      <c r="N68" s="892"/>
      <c r="O68" s="892"/>
      <c r="P68" s="893"/>
      <c r="Q68" s="894">
        <v>2382</v>
      </c>
      <c r="R68" s="888"/>
      <c r="S68" s="888"/>
      <c r="T68" s="888"/>
      <c r="U68" s="888"/>
      <c r="V68" s="888">
        <v>2357</v>
      </c>
      <c r="W68" s="888"/>
      <c r="X68" s="888"/>
      <c r="Y68" s="888"/>
      <c r="Z68" s="888"/>
      <c r="AA68" s="888">
        <v>25</v>
      </c>
      <c r="AB68" s="888"/>
      <c r="AC68" s="888"/>
      <c r="AD68" s="888"/>
      <c r="AE68" s="888"/>
      <c r="AF68" s="888">
        <v>25</v>
      </c>
      <c r="AG68" s="888"/>
      <c r="AH68" s="888"/>
      <c r="AI68" s="888"/>
      <c r="AJ68" s="888"/>
      <c r="AK68" s="888" t="s">
        <v>527</v>
      </c>
      <c r="AL68" s="888"/>
      <c r="AM68" s="888"/>
      <c r="AN68" s="888"/>
      <c r="AO68" s="888"/>
      <c r="AP68" s="888">
        <v>1004</v>
      </c>
      <c r="AQ68" s="888"/>
      <c r="AR68" s="888"/>
      <c r="AS68" s="888"/>
      <c r="AT68" s="888"/>
      <c r="AU68" s="888">
        <v>589</v>
      </c>
      <c r="AV68" s="888"/>
      <c r="AW68" s="888"/>
      <c r="AX68" s="888"/>
      <c r="AY68" s="888"/>
      <c r="AZ68" s="889"/>
      <c r="BA68" s="889"/>
      <c r="BB68" s="889"/>
      <c r="BC68" s="889"/>
      <c r="BD68" s="890"/>
      <c r="BE68" s="244"/>
      <c r="BF68" s="244"/>
      <c r="BG68" s="244"/>
      <c r="BH68" s="244"/>
      <c r="BI68" s="244"/>
      <c r="BJ68" s="244"/>
      <c r="BK68" s="244"/>
      <c r="BL68" s="244"/>
      <c r="BM68" s="244"/>
      <c r="BN68" s="244"/>
      <c r="BO68" s="244"/>
      <c r="BP68" s="244"/>
      <c r="BQ68" s="241">
        <v>62</v>
      </c>
      <c r="BR68" s="246"/>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5"/>
    </row>
    <row r="69" spans="1:131" s="226" customFormat="1" ht="26.25" customHeight="1">
      <c r="A69" s="240">
        <v>2</v>
      </c>
      <c r="B69" s="895" t="s">
        <v>585</v>
      </c>
      <c r="C69" s="896"/>
      <c r="D69" s="896"/>
      <c r="E69" s="896"/>
      <c r="F69" s="896"/>
      <c r="G69" s="896"/>
      <c r="H69" s="896"/>
      <c r="I69" s="896"/>
      <c r="J69" s="896"/>
      <c r="K69" s="896"/>
      <c r="L69" s="896"/>
      <c r="M69" s="896"/>
      <c r="N69" s="896"/>
      <c r="O69" s="896"/>
      <c r="P69" s="897"/>
      <c r="Q69" s="898">
        <v>12812</v>
      </c>
      <c r="R69" s="853"/>
      <c r="S69" s="853"/>
      <c r="T69" s="853"/>
      <c r="U69" s="853"/>
      <c r="V69" s="853">
        <v>10344</v>
      </c>
      <c r="W69" s="853"/>
      <c r="X69" s="853"/>
      <c r="Y69" s="853"/>
      <c r="Z69" s="853"/>
      <c r="AA69" s="853">
        <v>2468</v>
      </c>
      <c r="AB69" s="853"/>
      <c r="AC69" s="853"/>
      <c r="AD69" s="853"/>
      <c r="AE69" s="853"/>
      <c r="AF69" s="853">
        <v>2468</v>
      </c>
      <c r="AG69" s="853"/>
      <c r="AH69" s="853"/>
      <c r="AI69" s="853"/>
      <c r="AJ69" s="853"/>
      <c r="AK69" s="853">
        <v>666</v>
      </c>
      <c r="AL69" s="853"/>
      <c r="AM69" s="853"/>
      <c r="AN69" s="853"/>
      <c r="AO69" s="853"/>
      <c r="AP69" s="853" t="s">
        <v>527</v>
      </c>
      <c r="AQ69" s="853"/>
      <c r="AR69" s="853"/>
      <c r="AS69" s="853"/>
      <c r="AT69" s="853"/>
      <c r="AU69" s="853" t="s">
        <v>527</v>
      </c>
      <c r="AV69" s="853"/>
      <c r="AW69" s="853"/>
      <c r="AX69" s="853"/>
      <c r="AY69" s="853"/>
      <c r="AZ69" s="899"/>
      <c r="BA69" s="899"/>
      <c r="BB69" s="899"/>
      <c r="BC69" s="899"/>
      <c r="BD69" s="900"/>
      <c r="BE69" s="244"/>
      <c r="BF69" s="244"/>
      <c r="BG69" s="244"/>
      <c r="BH69" s="244"/>
      <c r="BI69" s="244"/>
      <c r="BJ69" s="244"/>
      <c r="BK69" s="244"/>
      <c r="BL69" s="244"/>
      <c r="BM69" s="244"/>
      <c r="BN69" s="244"/>
      <c r="BO69" s="244"/>
      <c r="BP69" s="244"/>
      <c r="BQ69" s="241">
        <v>63</v>
      </c>
      <c r="BR69" s="246"/>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5"/>
    </row>
    <row r="70" spans="1:131" s="226" customFormat="1" ht="26.25" customHeight="1">
      <c r="A70" s="240">
        <v>3</v>
      </c>
      <c r="B70" s="895" t="s">
        <v>586</v>
      </c>
      <c r="C70" s="896"/>
      <c r="D70" s="896"/>
      <c r="E70" s="896"/>
      <c r="F70" s="896"/>
      <c r="G70" s="896"/>
      <c r="H70" s="896"/>
      <c r="I70" s="896"/>
      <c r="J70" s="896"/>
      <c r="K70" s="896"/>
      <c r="L70" s="896"/>
      <c r="M70" s="896"/>
      <c r="N70" s="896"/>
      <c r="O70" s="896"/>
      <c r="P70" s="897"/>
      <c r="Q70" s="898">
        <v>237093</v>
      </c>
      <c r="R70" s="853"/>
      <c r="S70" s="853"/>
      <c r="T70" s="853"/>
      <c r="U70" s="853"/>
      <c r="V70" s="853">
        <v>224299</v>
      </c>
      <c r="W70" s="853"/>
      <c r="X70" s="853"/>
      <c r="Y70" s="853"/>
      <c r="Z70" s="853"/>
      <c r="AA70" s="853">
        <v>12794</v>
      </c>
      <c r="AB70" s="853"/>
      <c r="AC70" s="853"/>
      <c r="AD70" s="853"/>
      <c r="AE70" s="853"/>
      <c r="AF70" s="853">
        <v>12794</v>
      </c>
      <c r="AG70" s="853"/>
      <c r="AH70" s="853"/>
      <c r="AI70" s="853"/>
      <c r="AJ70" s="853"/>
      <c r="AK70" s="853">
        <v>2359</v>
      </c>
      <c r="AL70" s="853"/>
      <c r="AM70" s="853"/>
      <c r="AN70" s="853"/>
      <c r="AO70" s="853"/>
      <c r="AP70" s="853" t="s">
        <v>527</v>
      </c>
      <c r="AQ70" s="853"/>
      <c r="AR70" s="853"/>
      <c r="AS70" s="853"/>
      <c r="AT70" s="853"/>
      <c r="AU70" s="853" t="s">
        <v>527</v>
      </c>
      <c r="AV70" s="853"/>
      <c r="AW70" s="853"/>
      <c r="AX70" s="853"/>
      <c r="AY70" s="853"/>
      <c r="AZ70" s="899"/>
      <c r="BA70" s="899"/>
      <c r="BB70" s="899"/>
      <c r="BC70" s="899"/>
      <c r="BD70" s="900"/>
      <c r="BE70" s="244"/>
      <c r="BF70" s="244"/>
      <c r="BG70" s="244"/>
      <c r="BH70" s="244"/>
      <c r="BI70" s="244"/>
      <c r="BJ70" s="244"/>
      <c r="BK70" s="244"/>
      <c r="BL70" s="244"/>
      <c r="BM70" s="244"/>
      <c r="BN70" s="244"/>
      <c r="BO70" s="244"/>
      <c r="BP70" s="244"/>
      <c r="BQ70" s="241">
        <v>64</v>
      </c>
      <c r="BR70" s="246"/>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5"/>
    </row>
    <row r="71" spans="1:131" s="226" customFormat="1" ht="26.25" customHeight="1">
      <c r="A71" s="240">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4"/>
      <c r="BF71" s="244"/>
      <c r="BG71" s="244"/>
      <c r="BH71" s="244"/>
      <c r="BI71" s="244"/>
      <c r="BJ71" s="244"/>
      <c r="BK71" s="244"/>
      <c r="BL71" s="244"/>
      <c r="BM71" s="244"/>
      <c r="BN71" s="244"/>
      <c r="BO71" s="244"/>
      <c r="BP71" s="244"/>
      <c r="BQ71" s="241">
        <v>65</v>
      </c>
      <c r="BR71" s="246"/>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5"/>
    </row>
    <row r="72" spans="1:131" s="226" customFormat="1" ht="26.25" customHeight="1">
      <c r="A72" s="240">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4"/>
      <c r="BF72" s="244"/>
      <c r="BG72" s="244"/>
      <c r="BH72" s="244"/>
      <c r="BI72" s="244"/>
      <c r="BJ72" s="244"/>
      <c r="BK72" s="244"/>
      <c r="BL72" s="244"/>
      <c r="BM72" s="244"/>
      <c r="BN72" s="244"/>
      <c r="BO72" s="244"/>
      <c r="BP72" s="244"/>
      <c r="BQ72" s="241">
        <v>66</v>
      </c>
      <c r="BR72" s="246"/>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5"/>
    </row>
    <row r="73" spans="1:131" s="226" customFormat="1" ht="26.25" customHeight="1">
      <c r="A73" s="240">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4"/>
      <c r="BF73" s="244"/>
      <c r="BG73" s="244"/>
      <c r="BH73" s="244"/>
      <c r="BI73" s="244"/>
      <c r="BJ73" s="244"/>
      <c r="BK73" s="244"/>
      <c r="BL73" s="244"/>
      <c r="BM73" s="244"/>
      <c r="BN73" s="244"/>
      <c r="BO73" s="244"/>
      <c r="BP73" s="244"/>
      <c r="BQ73" s="241">
        <v>67</v>
      </c>
      <c r="BR73" s="246"/>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5"/>
    </row>
    <row r="74" spans="1:131" s="226" customFormat="1" ht="26.25" customHeight="1">
      <c r="A74" s="240">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4"/>
      <c r="BF74" s="244"/>
      <c r="BG74" s="244"/>
      <c r="BH74" s="244"/>
      <c r="BI74" s="244"/>
      <c r="BJ74" s="244"/>
      <c r="BK74" s="244"/>
      <c r="BL74" s="244"/>
      <c r="BM74" s="244"/>
      <c r="BN74" s="244"/>
      <c r="BO74" s="244"/>
      <c r="BP74" s="244"/>
      <c r="BQ74" s="241">
        <v>68</v>
      </c>
      <c r="BR74" s="246"/>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5"/>
    </row>
    <row r="75" spans="1:131" s="226" customFormat="1" ht="26.25" customHeight="1">
      <c r="A75" s="240">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4"/>
      <c r="BF75" s="244"/>
      <c r="BG75" s="244"/>
      <c r="BH75" s="244"/>
      <c r="BI75" s="244"/>
      <c r="BJ75" s="244"/>
      <c r="BK75" s="244"/>
      <c r="BL75" s="244"/>
      <c r="BM75" s="244"/>
      <c r="BN75" s="244"/>
      <c r="BO75" s="244"/>
      <c r="BP75" s="244"/>
      <c r="BQ75" s="241">
        <v>69</v>
      </c>
      <c r="BR75" s="246"/>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5"/>
    </row>
    <row r="76" spans="1:131" s="226" customFormat="1" ht="26.25" customHeight="1">
      <c r="A76" s="240">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4"/>
      <c r="BF76" s="244"/>
      <c r="BG76" s="244"/>
      <c r="BH76" s="244"/>
      <c r="BI76" s="244"/>
      <c r="BJ76" s="244"/>
      <c r="BK76" s="244"/>
      <c r="BL76" s="244"/>
      <c r="BM76" s="244"/>
      <c r="BN76" s="244"/>
      <c r="BO76" s="244"/>
      <c r="BP76" s="244"/>
      <c r="BQ76" s="241">
        <v>70</v>
      </c>
      <c r="BR76" s="246"/>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5"/>
    </row>
    <row r="77" spans="1:131" s="226" customFormat="1" ht="26.25" customHeight="1">
      <c r="A77" s="240">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4"/>
      <c r="BF77" s="244"/>
      <c r="BG77" s="244"/>
      <c r="BH77" s="244"/>
      <c r="BI77" s="244"/>
      <c r="BJ77" s="244"/>
      <c r="BK77" s="244"/>
      <c r="BL77" s="244"/>
      <c r="BM77" s="244"/>
      <c r="BN77" s="244"/>
      <c r="BO77" s="244"/>
      <c r="BP77" s="244"/>
      <c r="BQ77" s="241">
        <v>71</v>
      </c>
      <c r="BR77" s="246"/>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5"/>
    </row>
    <row r="78" spans="1:131" s="226" customFormat="1" ht="26.25" customHeight="1">
      <c r="A78" s="240">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4"/>
      <c r="BF78" s="244"/>
      <c r="BG78" s="244"/>
      <c r="BH78" s="244"/>
      <c r="BI78" s="244"/>
      <c r="BJ78" s="247"/>
      <c r="BK78" s="247"/>
      <c r="BL78" s="247"/>
      <c r="BM78" s="247"/>
      <c r="BN78" s="247"/>
      <c r="BO78" s="244"/>
      <c r="BP78" s="244"/>
      <c r="BQ78" s="241">
        <v>72</v>
      </c>
      <c r="BR78" s="246"/>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5"/>
    </row>
    <row r="79" spans="1:131" s="226" customFormat="1" ht="26.25" customHeight="1">
      <c r="A79" s="240">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4"/>
      <c r="BF79" s="244"/>
      <c r="BG79" s="244"/>
      <c r="BH79" s="244"/>
      <c r="BI79" s="244"/>
      <c r="BJ79" s="247"/>
      <c r="BK79" s="247"/>
      <c r="BL79" s="247"/>
      <c r="BM79" s="247"/>
      <c r="BN79" s="247"/>
      <c r="BO79" s="244"/>
      <c r="BP79" s="244"/>
      <c r="BQ79" s="241">
        <v>73</v>
      </c>
      <c r="BR79" s="246"/>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5"/>
    </row>
    <row r="80" spans="1:131" s="226" customFormat="1" ht="26.25" customHeight="1">
      <c r="A80" s="240">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4"/>
      <c r="BF80" s="244"/>
      <c r="BG80" s="244"/>
      <c r="BH80" s="244"/>
      <c r="BI80" s="244"/>
      <c r="BJ80" s="244"/>
      <c r="BK80" s="244"/>
      <c r="BL80" s="244"/>
      <c r="BM80" s="244"/>
      <c r="BN80" s="244"/>
      <c r="BO80" s="244"/>
      <c r="BP80" s="244"/>
      <c r="BQ80" s="241">
        <v>74</v>
      </c>
      <c r="BR80" s="246"/>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5"/>
    </row>
    <row r="81" spans="1:131" s="226" customFormat="1" ht="26.25" customHeight="1">
      <c r="A81" s="240">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4"/>
      <c r="BF81" s="244"/>
      <c r="BG81" s="244"/>
      <c r="BH81" s="244"/>
      <c r="BI81" s="244"/>
      <c r="BJ81" s="244"/>
      <c r="BK81" s="244"/>
      <c r="BL81" s="244"/>
      <c r="BM81" s="244"/>
      <c r="BN81" s="244"/>
      <c r="BO81" s="244"/>
      <c r="BP81" s="244"/>
      <c r="BQ81" s="241">
        <v>75</v>
      </c>
      <c r="BR81" s="246"/>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5"/>
    </row>
    <row r="82" spans="1:131" s="226" customFormat="1" ht="26.25" customHeight="1">
      <c r="A82" s="240">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4"/>
      <c r="BF82" s="244"/>
      <c r="BG82" s="244"/>
      <c r="BH82" s="244"/>
      <c r="BI82" s="244"/>
      <c r="BJ82" s="244"/>
      <c r="BK82" s="244"/>
      <c r="BL82" s="244"/>
      <c r="BM82" s="244"/>
      <c r="BN82" s="244"/>
      <c r="BO82" s="244"/>
      <c r="BP82" s="244"/>
      <c r="BQ82" s="241">
        <v>76</v>
      </c>
      <c r="BR82" s="246"/>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5"/>
    </row>
    <row r="83" spans="1:131" s="226" customFormat="1" ht="26.25" customHeight="1">
      <c r="A83" s="240">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4"/>
      <c r="BF83" s="244"/>
      <c r="BG83" s="244"/>
      <c r="BH83" s="244"/>
      <c r="BI83" s="244"/>
      <c r="BJ83" s="244"/>
      <c r="BK83" s="244"/>
      <c r="BL83" s="244"/>
      <c r="BM83" s="244"/>
      <c r="BN83" s="244"/>
      <c r="BO83" s="244"/>
      <c r="BP83" s="244"/>
      <c r="BQ83" s="241">
        <v>77</v>
      </c>
      <c r="BR83" s="246"/>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5"/>
    </row>
    <row r="84" spans="1:131" s="226" customFormat="1" ht="26.25" customHeight="1">
      <c r="A84" s="240">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4"/>
      <c r="BF84" s="244"/>
      <c r="BG84" s="244"/>
      <c r="BH84" s="244"/>
      <c r="BI84" s="244"/>
      <c r="BJ84" s="244"/>
      <c r="BK84" s="244"/>
      <c r="BL84" s="244"/>
      <c r="BM84" s="244"/>
      <c r="BN84" s="244"/>
      <c r="BO84" s="244"/>
      <c r="BP84" s="244"/>
      <c r="BQ84" s="241">
        <v>78</v>
      </c>
      <c r="BR84" s="246"/>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5"/>
    </row>
    <row r="85" spans="1:131" s="226" customFormat="1" ht="26.25" customHeight="1">
      <c r="A85" s="240">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4"/>
      <c r="BF85" s="244"/>
      <c r="BG85" s="244"/>
      <c r="BH85" s="244"/>
      <c r="BI85" s="244"/>
      <c r="BJ85" s="244"/>
      <c r="BK85" s="244"/>
      <c r="BL85" s="244"/>
      <c r="BM85" s="244"/>
      <c r="BN85" s="244"/>
      <c r="BO85" s="244"/>
      <c r="BP85" s="244"/>
      <c r="BQ85" s="241">
        <v>79</v>
      </c>
      <c r="BR85" s="246"/>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5"/>
    </row>
    <row r="86" spans="1:131" s="226" customFormat="1" ht="26.25" customHeight="1">
      <c r="A86" s="240">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4"/>
      <c r="BF86" s="244"/>
      <c r="BG86" s="244"/>
      <c r="BH86" s="244"/>
      <c r="BI86" s="244"/>
      <c r="BJ86" s="244"/>
      <c r="BK86" s="244"/>
      <c r="BL86" s="244"/>
      <c r="BM86" s="244"/>
      <c r="BN86" s="244"/>
      <c r="BO86" s="244"/>
      <c r="BP86" s="244"/>
      <c r="BQ86" s="241">
        <v>80</v>
      </c>
      <c r="BR86" s="246"/>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5"/>
    </row>
    <row r="87" spans="1:131" s="226" customFormat="1" ht="26.25" customHeight="1">
      <c r="A87" s="248">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4"/>
      <c r="BF87" s="244"/>
      <c r="BG87" s="244"/>
      <c r="BH87" s="244"/>
      <c r="BI87" s="244"/>
      <c r="BJ87" s="244"/>
      <c r="BK87" s="244"/>
      <c r="BL87" s="244"/>
      <c r="BM87" s="244"/>
      <c r="BN87" s="244"/>
      <c r="BO87" s="244"/>
      <c r="BP87" s="244"/>
      <c r="BQ87" s="241">
        <v>81</v>
      </c>
      <c r="BR87" s="246"/>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5"/>
    </row>
    <row r="88" spans="1:131" s="226" customFormat="1" ht="26.25" customHeight="1" thickBot="1">
      <c r="A88" s="243" t="s">
        <v>386</v>
      </c>
      <c r="B88" s="812" t="s">
        <v>427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15287</v>
      </c>
      <c r="AG88" s="864"/>
      <c r="AH88" s="864"/>
      <c r="AI88" s="864"/>
      <c r="AJ88" s="864"/>
      <c r="AK88" s="861"/>
      <c r="AL88" s="861"/>
      <c r="AM88" s="861"/>
      <c r="AN88" s="861"/>
      <c r="AO88" s="861"/>
      <c r="AP88" s="864">
        <v>1004</v>
      </c>
      <c r="AQ88" s="864"/>
      <c r="AR88" s="864"/>
      <c r="AS88" s="864"/>
      <c r="AT88" s="864"/>
      <c r="AU88" s="864">
        <v>589</v>
      </c>
      <c r="AV88" s="864"/>
      <c r="AW88" s="864"/>
      <c r="AX88" s="864"/>
      <c r="AY88" s="864"/>
      <c r="AZ88" s="869"/>
      <c r="BA88" s="869"/>
      <c r="BB88" s="869"/>
      <c r="BC88" s="869"/>
      <c r="BD88" s="870"/>
      <c r="BE88" s="244"/>
      <c r="BF88" s="244"/>
      <c r="BG88" s="244"/>
      <c r="BH88" s="244"/>
      <c r="BI88" s="244"/>
      <c r="BJ88" s="244"/>
      <c r="BK88" s="244"/>
      <c r="BL88" s="244"/>
      <c r="BM88" s="244"/>
      <c r="BN88" s="244"/>
      <c r="BO88" s="244"/>
      <c r="BP88" s="244"/>
      <c r="BQ88" s="241">
        <v>82</v>
      </c>
      <c r="BR88" s="246"/>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5"/>
    </row>
    <row r="89" spans="1:131" s="226" customFormat="1" ht="26.25" hidden="1" customHeight="1">
      <c r="A89" s="249"/>
      <c r="B89" s="250"/>
      <c r="C89" s="250"/>
      <c r="D89" s="250"/>
      <c r="E89" s="250"/>
      <c r="F89" s="250"/>
      <c r="G89" s="250"/>
      <c r="H89" s="250"/>
      <c r="I89" s="250"/>
      <c r="J89" s="250"/>
      <c r="K89" s="250"/>
      <c r="L89" s="250"/>
      <c r="M89" s="250"/>
      <c r="N89" s="250"/>
      <c r="O89" s="250"/>
      <c r="P89" s="250"/>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2"/>
      <c r="BA89" s="252"/>
      <c r="BB89" s="252"/>
      <c r="BC89" s="252"/>
      <c r="BD89" s="252"/>
      <c r="BE89" s="244"/>
      <c r="BF89" s="244"/>
      <c r="BG89" s="244"/>
      <c r="BH89" s="244"/>
      <c r="BI89" s="244"/>
      <c r="BJ89" s="244"/>
      <c r="BK89" s="244"/>
      <c r="BL89" s="244"/>
      <c r="BM89" s="244"/>
      <c r="BN89" s="244"/>
      <c r="BO89" s="244"/>
      <c r="BP89" s="244"/>
      <c r="BQ89" s="241">
        <v>83</v>
      </c>
      <c r="BR89" s="246"/>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5"/>
    </row>
    <row r="90" spans="1:131" s="226" customFormat="1" ht="26.25" hidden="1" customHeight="1">
      <c r="A90" s="249"/>
      <c r="B90" s="250"/>
      <c r="C90" s="250"/>
      <c r="D90" s="250"/>
      <c r="E90" s="250"/>
      <c r="F90" s="250"/>
      <c r="G90" s="250"/>
      <c r="H90" s="250"/>
      <c r="I90" s="250"/>
      <c r="J90" s="250"/>
      <c r="K90" s="250"/>
      <c r="L90" s="250"/>
      <c r="M90" s="250"/>
      <c r="N90" s="250"/>
      <c r="O90" s="250"/>
      <c r="P90" s="250"/>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2"/>
      <c r="BA90" s="252"/>
      <c r="BB90" s="252"/>
      <c r="BC90" s="252"/>
      <c r="BD90" s="252"/>
      <c r="BE90" s="244"/>
      <c r="BF90" s="244"/>
      <c r="BG90" s="244"/>
      <c r="BH90" s="244"/>
      <c r="BI90" s="244"/>
      <c r="BJ90" s="244"/>
      <c r="BK90" s="244"/>
      <c r="BL90" s="244"/>
      <c r="BM90" s="244"/>
      <c r="BN90" s="244"/>
      <c r="BO90" s="244"/>
      <c r="BP90" s="244"/>
      <c r="BQ90" s="241">
        <v>84</v>
      </c>
      <c r="BR90" s="246"/>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5"/>
    </row>
    <row r="91" spans="1:131" s="226" customFormat="1" ht="26.25" hidden="1" customHeight="1">
      <c r="A91" s="249"/>
      <c r="B91" s="250"/>
      <c r="C91" s="250"/>
      <c r="D91" s="250"/>
      <c r="E91" s="250"/>
      <c r="F91" s="250"/>
      <c r="G91" s="250"/>
      <c r="H91" s="250"/>
      <c r="I91" s="250"/>
      <c r="J91" s="250"/>
      <c r="K91" s="250"/>
      <c r="L91" s="250"/>
      <c r="M91" s="250"/>
      <c r="N91" s="250"/>
      <c r="O91" s="250"/>
      <c r="P91" s="250"/>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2"/>
      <c r="BA91" s="252"/>
      <c r="BB91" s="252"/>
      <c r="BC91" s="252"/>
      <c r="BD91" s="252"/>
      <c r="BE91" s="244"/>
      <c r="BF91" s="244"/>
      <c r="BG91" s="244"/>
      <c r="BH91" s="244"/>
      <c r="BI91" s="244"/>
      <c r="BJ91" s="244"/>
      <c r="BK91" s="244"/>
      <c r="BL91" s="244"/>
      <c r="BM91" s="244"/>
      <c r="BN91" s="244"/>
      <c r="BO91" s="244"/>
      <c r="BP91" s="244"/>
      <c r="BQ91" s="241">
        <v>85</v>
      </c>
      <c r="BR91" s="246"/>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5"/>
    </row>
    <row r="92" spans="1:131" s="226" customFormat="1" ht="26.25" hidden="1" customHeight="1">
      <c r="A92" s="249"/>
      <c r="B92" s="250"/>
      <c r="C92" s="250"/>
      <c r="D92" s="250"/>
      <c r="E92" s="250"/>
      <c r="F92" s="250"/>
      <c r="G92" s="250"/>
      <c r="H92" s="250"/>
      <c r="I92" s="250"/>
      <c r="J92" s="250"/>
      <c r="K92" s="250"/>
      <c r="L92" s="250"/>
      <c r="M92" s="250"/>
      <c r="N92" s="250"/>
      <c r="O92" s="250"/>
      <c r="P92" s="250"/>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2"/>
      <c r="BA92" s="252"/>
      <c r="BB92" s="252"/>
      <c r="BC92" s="252"/>
      <c r="BD92" s="252"/>
      <c r="BE92" s="244"/>
      <c r="BF92" s="244"/>
      <c r="BG92" s="244"/>
      <c r="BH92" s="244"/>
      <c r="BI92" s="244"/>
      <c r="BJ92" s="244"/>
      <c r="BK92" s="244"/>
      <c r="BL92" s="244"/>
      <c r="BM92" s="244"/>
      <c r="BN92" s="244"/>
      <c r="BO92" s="244"/>
      <c r="BP92" s="244"/>
      <c r="BQ92" s="241">
        <v>86</v>
      </c>
      <c r="BR92" s="246"/>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5"/>
    </row>
    <row r="93" spans="1:131" s="226" customFormat="1" ht="26.25" hidden="1" customHeight="1">
      <c r="A93" s="249"/>
      <c r="B93" s="250"/>
      <c r="C93" s="250"/>
      <c r="D93" s="250"/>
      <c r="E93" s="250"/>
      <c r="F93" s="250"/>
      <c r="G93" s="250"/>
      <c r="H93" s="250"/>
      <c r="I93" s="250"/>
      <c r="J93" s="250"/>
      <c r="K93" s="250"/>
      <c r="L93" s="250"/>
      <c r="M93" s="250"/>
      <c r="N93" s="250"/>
      <c r="O93" s="250"/>
      <c r="P93" s="250"/>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2"/>
      <c r="BA93" s="252"/>
      <c r="BB93" s="252"/>
      <c r="BC93" s="252"/>
      <c r="BD93" s="252"/>
      <c r="BE93" s="244"/>
      <c r="BF93" s="244"/>
      <c r="BG93" s="244"/>
      <c r="BH93" s="244"/>
      <c r="BI93" s="244"/>
      <c r="BJ93" s="244"/>
      <c r="BK93" s="244"/>
      <c r="BL93" s="244"/>
      <c r="BM93" s="244"/>
      <c r="BN93" s="244"/>
      <c r="BO93" s="244"/>
      <c r="BP93" s="244"/>
      <c r="BQ93" s="241">
        <v>87</v>
      </c>
      <c r="BR93" s="246"/>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5"/>
    </row>
    <row r="94" spans="1:131" s="226" customFormat="1" ht="26.25" hidden="1" customHeight="1">
      <c r="A94" s="249"/>
      <c r="B94" s="250"/>
      <c r="C94" s="250"/>
      <c r="D94" s="250"/>
      <c r="E94" s="250"/>
      <c r="F94" s="250"/>
      <c r="G94" s="250"/>
      <c r="H94" s="250"/>
      <c r="I94" s="250"/>
      <c r="J94" s="250"/>
      <c r="K94" s="250"/>
      <c r="L94" s="250"/>
      <c r="M94" s="250"/>
      <c r="N94" s="250"/>
      <c r="O94" s="250"/>
      <c r="P94" s="250"/>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2"/>
      <c r="BA94" s="252"/>
      <c r="BB94" s="252"/>
      <c r="BC94" s="252"/>
      <c r="BD94" s="252"/>
      <c r="BE94" s="244"/>
      <c r="BF94" s="244"/>
      <c r="BG94" s="244"/>
      <c r="BH94" s="244"/>
      <c r="BI94" s="244"/>
      <c r="BJ94" s="244"/>
      <c r="BK94" s="244"/>
      <c r="BL94" s="244"/>
      <c r="BM94" s="244"/>
      <c r="BN94" s="244"/>
      <c r="BO94" s="244"/>
      <c r="BP94" s="244"/>
      <c r="BQ94" s="241">
        <v>88</v>
      </c>
      <c r="BR94" s="246"/>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5"/>
    </row>
    <row r="95" spans="1:131" s="226" customFormat="1" ht="26.25" hidden="1" customHeight="1">
      <c r="A95" s="249"/>
      <c r="B95" s="250"/>
      <c r="C95" s="250"/>
      <c r="D95" s="250"/>
      <c r="E95" s="250"/>
      <c r="F95" s="250"/>
      <c r="G95" s="250"/>
      <c r="H95" s="250"/>
      <c r="I95" s="250"/>
      <c r="J95" s="250"/>
      <c r="K95" s="250"/>
      <c r="L95" s="250"/>
      <c r="M95" s="250"/>
      <c r="N95" s="250"/>
      <c r="O95" s="250"/>
      <c r="P95" s="250"/>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2"/>
      <c r="BA95" s="252"/>
      <c r="BB95" s="252"/>
      <c r="BC95" s="252"/>
      <c r="BD95" s="252"/>
      <c r="BE95" s="244"/>
      <c r="BF95" s="244"/>
      <c r="BG95" s="244"/>
      <c r="BH95" s="244"/>
      <c r="BI95" s="244"/>
      <c r="BJ95" s="244"/>
      <c r="BK95" s="244"/>
      <c r="BL95" s="244"/>
      <c r="BM95" s="244"/>
      <c r="BN95" s="244"/>
      <c r="BO95" s="244"/>
      <c r="BP95" s="244"/>
      <c r="BQ95" s="241">
        <v>89</v>
      </c>
      <c r="BR95" s="246"/>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5"/>
    </row>
    <row r="96" spans="1:131" s="226" customFormat="1" ht="26.25" hidden="1" customHeight="1">
      <c r="A96" s="249"/>
      <c r="B96" s="250"/>
      <c r="C96" s="250"/>
      <c r="D96" s="250"/>
      <c r="E96" s="250"/>
      <c r="F96" s="250"/>
      <c r="G96" s="250"/>
      <c r="H96" s="250"/>
      <c r="I96" s="250"/>
      <c r="J96" s="250"/>
      <c r="K96" s="250"/>
      <c r="L96" s="250"/>
      <c r="M96" s="250"/>
      <c r="N96" s="250"/>
      <c r="O96" s="250"/>
      <c r="P96" s="250"/>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2"/>
      <c r="BA96" s="252"/>
      <c r="BB96" s="252"/>
      <c r="BC96" s="252"/>
      <c r="BD96" s="252"/>
      <c r="BE96" s="244"/>
      <c r="BF96" s="244"/>
      <c r="BG96" s="244"/>
      <c r="BH96" s="244"/>
      <c r="BI96" s="244"/>
      <c r="BJ96" s="244"/>
      <c r="BK96" s="244"/>
      <c r="BL96" s="244"/>
      <c r="BM96" s="244"/>
      <c r="BN96" s="244"/>
      <c r="BO96" s="244"/>
      <c r="BP96" s="244"/>
      <c r="BQ96" s="241">
        <v>90</v>
      </c>
      <c r="BR96" s="246"/>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5"/>
    </row>
    <row r="97" spans="1:131" s="226" customFormat="1" ht="26.25" hidden="1" customHeight="1">
      <c r="A97" s="249"/>
      <c r="B97" s="250"/>
      <c r="C97" s="250"/>
      <c r="D97" s="250"/>
      <c r="E97" s="250"/>
      <c r="F97" s="250"/>
      <c r="G97" s="250"/>
      <c r="H97" s="250"/>
      <c r="I97" s="250"/>
      <c r="J97" s="250"/>
      <c r="K97" s="250"/>
      <c r="L97" s="250"/>
      <c r="M97" s="250"/>
      <c r="N97" s="250"/>
      <c r="O97" s="250"/>
      <c r="P97" s="250"/>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2"/>
      <c r="BA97" s="252"/>
      <c r="BB97" s="252"/>
      <c r="BC97" s="252"/>
      <c r="BD97" s="252"/>
      <c r="BE97" s="244"/>
      <c r="BF97" s="244"/>
      <c r="BG97" s="244"/>
      <c r="BH97" s="244"/>
      <c r="BI97" s="244"/>
      <c r="BJ97" s="244"/>
      <c r="BK97" s="244"/>
      <c r="BL97" s="244"/>
      <c r="BM97" s="244"/>
      <c r="BN97" s="244"/>
      <c r="BO97" s="244"/>
      <c r="BP97" s="244"/>
      <c r="BQ97" s="241">
        <v>91</v>
      </c>
      <c r="BR97" s="246"/>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5"/>
    </row>
    <row r="98" spans="1:131" s="226" customFormat="1" ht="26.25" hidden="1" customHeight="1">
      <c r="A98" s="249"/>
      <c r="B98" s="250"/>
      <c r="C98" s="250"/>
      <c r="D98" s="250"/>
      <c r="E98" s="250"/>
      <c r="F98" s="250"/>
      <c r="G98" s="250"/>
      <c r="H98" s="250"/>
      <c r="I98" s="250"/>
      <c r="J98" s="250"/>
      <c r="K98" s="250"/>
      <c r="L98" s="250"/>
      <c r="M98" s="250"/>
      <c r="N98" s="250"/>
      <c r="O98" s="250"/>
      <c r="P98" s="250"/>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2"/>
      <c r="BA98" s="252"/>
      <c r="BB98" s="252"/>
      <c r="BC98" s="252"/>
      <c r="BD98" s="252"/>
      <c r="BE98" s="244"/>
      <c r="BF98" s="244"/>
      <c r="BG98" s="244"/>
      <c r="BH98" s="244"/>
      <c r="BI98" s="244"/>
      <c r="BJ98" s="244"/>
      <c r="BK98" s="244"/>
      <c r="BL98" s="244"/>
      <c r="BM98" s="244"/>
      <c r="BN98" s="244"/>
      <c r="BO98" s="244"/>
      <c r="BP98" s="244"/>
      <c r="BQ98" s="241">
        <v>92</v>
      </c>
      <c r="BR98" s="246"/>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5"/>
    </row>
    <row r="99" spans="1:131" s="226" customFormat="1" ht="26.25" hidden="1" customHeight="1">
      <c r="A99" s="249"/>
      <c r="B99" s="250"/>
      <c r="C99" s="250"/>
      <c r="D99" s="250"/>
      <c r="E99" s="250"/>
      <c r="F99" s="250"/>
      <c r="G99" s="250"/>
      <c r="H99" s="250"/>
      <c r="I99" s="250"/>
      <c r="J99" s="250"/>
      <c r="K99" s="250"/>
      <c r="L99" s="250"/>
      <c r="M99" s="250"/>
      <c r="N99" s="250"/>
      <c r="O99" s="250"/>
      <c r="P99" s="250"/>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2"/>
      <c r="BA99" s="252"/>
      <c r="BB99" s="252"/>
      <c r="BC99" s="252"/>
      <c r="BD99" s="252"/>
      <c r="BE99" s="244"/>
      <c r="BF99" s="244"/>
      <c r="BG99" s="244"/>
      <c r="BH99" s="244"/>
      <c r="BI99" s="244"/>
      <c r="BJ99" s="244"/>
      <c r="BK99" s="244"/>
      <c r="BL99" s="244"/>
      <c r="BM99" s="244"/>
      <c r="BN99" s="244"/>
      <c r="BO99" s="244"/>
      <c r="BP99" s="244"/>
      <c r="BQ99" s="241">
        <v>93</v>
      </c>
      <c r="BR99" s="246"/>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5"/>
    </row>
    <row r="100" spans="1:131" s="226" customFormat="1" ht="26.25" hidden="1" customHeight="1">
      <c r="A100" s="249"/>
      <c r="B100" s="250"/>
      <c r="C100" s="250"/>
      <c r="D100" s="250"/>
      <c r="E100" s="250"/>
      <c r="F100" s="250"/>
      <c r="G100" s="250"/>
      <c r="H100" s="250"/>
      <c r="I100" s="250"/>
      <c r="J100" s="250"/>
      <c r="K100" s="250"/>
      <c r="L100" s="250"/>
      <c r="M100" s="250"/>
      <c r="N100" s="250"/>
      <c r="O100" s="250"/>
      <c r="P100" s="250"/>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2"/>
      <c r="BA100" s="252"/>
      <c r="BB100" s="252"/>
      <c r="BC100" s="252"/>
      <c r="BD100" s="252"/>
      <c r="BE100" s="244"/>
      <c r="BF100" s="244"/>
      <c r="BG100" s="244"/>
      <c r="BH100" s="244"/>
      <c r="BI100" s="244"/>
      <c r="BJ100" s="244"/>
      <c r="BK100" s="244"/>
      <c r="BL100" s="244"/>
      <c r="BM100" s="244"/>
      <c r="BN100" s="244"/>
      <c r="BO100" s="244"/>
      <c r="BP100" s="244"/>
      <c r="BQ100" s="241">
        <v>94</v>
      </c>
      <c r="BR100" s="246"/>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5"/>
    </row>
    <row r="101" spans="1:131" s="226" customFormat="1" ht="26.25" hidden="1" customHeight="1">
      <c r="A101" s="249"/>
      <c r="B101" s="250"/>
      <c r="C101" s="250"/>
      <c r="D101" s="250"/>
      <c r="E101" s="250"/>
      <c r="F101" s="250"/>
      <c r="G101" s="250"/>
      <c r="H101" s="250"/>
      <c r="I101" s="250"/>
      <c r="J101" s="250"/>
      <c r="K101" s="250"/>
      <c r="L101" s="250"/>
      <c r="M101" s="250"/>
      <c r="N101" s="250"/>
      <c r="O101" s="250"/>
      <c r="P101" s="250"/>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2"/>
      <c r="BA101" s="252"/>
      <c r="BB101" s="252"/>
      <c r="BC101" s="252"/>
      <c r="BD101" s="252"/>
      <c r="BE101" s="244"/>
      <c r="BF101" s="244"/>
      <c r="BG101" s="244"/>
      <c r="BH101" s="244"/>
      <c r="BI101" s="244"/>
      <c r="BJ101" s="244"/>
      <c r="BK101" s="244"/>
      <c r="BL101" s="244"/>
      <c r="BM101" s="244"/>
      <c r="BN101" s="244"/>
      <c r="BO101" s="244"/>
      <c r="BP101" s="244"/>
      <c r="BQ101" s="241">
        <v>95</v>
      </c>
      <c r="BR101" s="246"/>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5"/>
    </row>
    <row r="102" spans="1:131" s="226" customFormat="1" ht="26.25" customHeight="1" thickBot="1">
      <c r="A102" s="249"/>
      <c r="B102" s="250"/>
      <c r="C102" s="250"/>
      <c r="D102" s="250"/>
      <c r="E102" s="250"/>
      <c r="F102" s="250"/>
      <c r="G102" s="250"/>
      <c r="H102" s="250"/>
      <c r="I102" s="250"/>
      <c r="J102" s="250"/>
      <c r="K102" s="250"/>
      <c r="L102" s="250"/>
      <c r="M102" s="250"/>
      <c r="N102" s="250"/>
      <c r="O102" s="250"/>
      <c r="P102" s="250"/>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2"/>
      <c r="BA102" s="252"/>
      <c r="BB102" s="252"/>
      <c r="BC102" s="252"/>
      <c r="BD102" s="252"/>
      <c r="BE102" s="244"/>
      <c r="BF102" s="244"/>
      <c r="BG102" s="244"/>
      <c r="BH102" s="244"/>
      <c r="BI102" s="244"/>
      <c r="BJ102" s="244"/>
      <c r="BK102" s="244"/>
      <c r="BL102" s="244"/>
      <c r="BM102" s="244"/>
      <c r="BN102" s="244"/>
      <c r="BO102" s="244"/>
      <c r="BP102" s="244"/>
      <c r="BQ102" s="243" t="s">
        <v>386</v>
      </c>
      <c r="BR102" s="812" t="s">
        <v>428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18</v>
      </c>
      <c r="CS102" s="872"/>
      <c r="CT102" s="872"/>
      <c r="CU102" s="872"/>
      <c r="CV102" s="915"/>
      <c r="CW102" s="914"/>
      <c r="CX102" s="872"/>
      <c r="CY102" s="872"/>
      <c r="CZ102" s="872"/>
      <c r="DA102" s="915"/>
      <c r="DB102" s="914">
        <v>208</v>
      </c>
      <c r="DC102" s="872"/>
      <c r="DD102" s="872"/>
      <c r="DE102" s="872"/>
      <c r="DF102" s="915"/>
      <c r="DG102" s="914"/>
      <c r="DH102" s="872"/>
      <c r="DI102" s="872"/>
      <c r="DJ102" s="872"/>
      <c r="DK102" s="915"/>
      <c r="DL102" s="914">
        <v>157</v>
      </c>
      <c r="DM102" s="872"/>
      <c r="DN102" s="872"/>
      <c r="DO102" s="872"/>
      <c r="DP102" s="915"/>
      <c r="DQ102" s="914">
        <v>16</v>
      </c>
      <c r="DR102" s="872"/>
      <c r="DS102" s="872"/>
      <c r="DT102" s="872"/>
      <c r="DU102" s="915"/>
      <c r="DV102" s="938"/>
      <c r="DW102" s="939"/>
      <c r="DX102" s="939"/>
      <c r="DY102" s="939"/>
      <c r="DZ102" s="940"/>
      <c r="EA102" s="225"/>
    </row>
    <row r="103" spans="1:131" s="226" customFormat="1" ht="26.25" customHeight="1">
      <c r="A103" s="249"/>
      <c r="B103" s="250"/>
      <c r="C103" s="250"/>
      <c r="D103" s="250"/>
      <c r="E103" s="250"/>
      <c r="F103" s="250"/>
      <c r="G103" s="250"/>
      <c r="H103" s="250"/>
      <c r="I103" s="250"/>
      <c r="J103" s="250"/>
      <c r="K103" s="250"/>
      <c r="L103" s="250"/>
      <c r="M103" s="250"/>
      <c r="N103" s="250"/>
      <c r="O103" s="250"/>
      <c r="P103" s="250"/>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2"/>
      <c r="BA103" s="252"/>
      <c r="BB103" s="252"/>
      <c r="BC103" s="252"/>
      <c r="BD103" s="252"/>
      <c r="BE103" s="244"/>
      <c r="BF103" s="244"/>
      <c r="BG103" s="244"/>
      <c r="BH103" s="244"/>
      <c r="BI103" s="244"/>
      <c r="BJ103" s="244"/>
      <c r="BK103" s="244"/>
      <c r="BL103" s="244"/>
      <c r="BM103" s="244"/>
      <c r="BN103" s="244"/>
      <c r="BO103" s="244"/>
      <c r="BP103" s="244"/>
      <c r="BQ103" s="941" t="s">
        <v>429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5"/>
    </row>
    <row r="104" spans="1:131" s="226" customFormat="1" ht="26.25" customHeight="1">
      <c r="A104" s="249"/>
      <c r="B104" s="250"/>
      <c r="C104" s="250"/>
      <c r="D104" s="250"/>
      <c r="E104" s="250"/>
      <c r="F104" s="250"/>
      <c r="G104" s="250"/>
      <c r="H104" s="250"/>
      <c r="I104" s="250"/>
      <c r="J104" s="250"/>
      <c r="K104" s="250"/>
      <c r="L104" s="250"/>
      <c r="M104" s="250"/>
      <c r="N104" s="250"/>
      <c r="O104" s="250"/>
      <c r="P104" s="250"/>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2"/>
      <c r="BA104" s="252"/>
      <c r="BB104" s="252"/>
      <c r="BC104" s="252"/>
      <c r="BD104" s="252"/>
      <c r="BE104" s="244"/>
      <c r="BF104" s="244"/>
      <c r="BG104" s="244"/>
      <c r="BH104" s="244"/>
      <c r="BI104" s="244"/>
      <c r="BJ104" s="244"/>
      <c r="BK104" s="244"/>
      <c r="BL104" s="244"/>
      <c r="BM104" s="244"/>
      <c r="BN104" s="244"/>
      <c r="BO104" s="244"/>
      <c r="BP104" s="244"/>
      <c r="BQ104" s="942" t="s">
        <v>430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5"/>
    </row>
    <row r="105" spans="1:131" s="226" customFormat="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c r="CP105" s="247"/>
      <c r="CQ105" s="247"/>
      <c r="CR105" s="247"/>
      <c r="CS105" s="247"/>
      <c r="CT105" s="247"/>
      <c r="CU105" s="247"/>
      <c r="CV105" s="247"/>
      <c r="CW105" s="247"/>
      <c r="CX105" s="247"/>
      <c r="CY105" s="247"/>
      <c r="CZ105" s="247"/>
      <c r="DA105" s="247"/>
      <c r="DB105" s="247"/>
      <c r="DC105" s="247"/>
      <c r="DD105" s="247"/>
      <c r="DE105" s="247"/>
      <c r="DF105" s="247"/>
      <c r="DG105" s="247"/>
      <c r="DH105" s="247"/>
      <c r="DI105" s="247"/>
      <c r="DJ105" s="247"/>
      <c r="DK105" s="247"/>
      <c r="DL105" s="247"/>
      <c r="DM105" s="247"/>
      <c r="DN105" s="247"/>
      <c r="DO105" s="247"/>
      <c r="DP105" s="247"/>
      <c r="DQ105" s="247"/>
      <c r="DR105" s="247"/>
      <c r="DS105" s="247"/>
      <c r="DT105" s="247"/>
      <c r="DU105" s="247"/>
      <c r="DV105" s="247"/>
      <c r="DW105" s="247"/>
      <c r="DX105" s="247"/>
      <c r="DY105" s="247"/>
      <c r="DZ105" s="247"/>
      <c r="EA105" s="225"/>
    </row>
    <row r="106" spans="1:131" s="226" customFormat="1" ht="11.25" customHeight="1">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c r="CO106" s="247"/>
      <c r="CP106" s="247"/>
      <c r="CQ106" s="247"/>
      <c r="CR106" s="247"/>
      <c r="CS106" s="247"/>
      <c r="CT106" s="247"/>
      <c r="CU106" s="247"/>
      <c r="CV106" s="247"/>
      <c r="CW106" s="247"/>
      <c r="CX106" s="247"/>
      <c r="CY106" s="247"/>
      <c r="CZ106" s="247"/>
      <c r="DA106" s="247"/>
      <c r="DB106" s="247"/>
      <c r="DC106" s="247"/>
      <c r="DD106" s="247"/>
      <c r="DE106" s="247"/>
      <c r="DF106" s="247"/>
      <c r="DG106" s="247"/>
      <c r="DH106" s="247"/>
      <c r="DI106" s="247"/>
      <c r="DJ106" s="247"/>
      <c r="DK106" s="247"/>
      <c r="DL106" s="247"/>
      <c r="DM106" s="247"/>
      <c r="DN106" s="247"/>
      <c r="DO106" s="247"/>
      <c r="DP106" s="247"/>
      <c r="DQ106" s="247"/>
      <c r="DR106" s="247"/>
      <c r="DS106" s="247"/>
      <c r="DT106" s="247"/>
      <c r="DU106" s="247"/>
      <c r="DV106" s="247"/>
      <c r="DW106" s="247"/>
      <c r="DX106" s="247"/>
      <c r="DY106" s="247"/>
      <c r="DZ106" s="247"/>
      <c r="EA106" s="225"/>
    </row>
    <row r="107" spans="1:131" s="225" customFormat="1" ht="26.25" customHeight="1" thickBot="1">
      <c r="A107" s="254" t="s">
        <v>431</v>
      </c>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4" t="s">
        <v>432</v>
      </c>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c r="CX107" s="255"/>
      <c r="CY107" s="255"/>
      <c r="CZ107" s="255"/>
      <c r="DA107" s="255"/>
      <c r="DB107" s="255"/>
      <c r="DC107" s="255"/>
      <c r="DD107" s="255"/>
      <c r="DE107" s="255"/>
      <c r="DF107" s="255"/>
      <c r="DG107" s="255"/>
      <c r="DH107" s="255"/>
      <c r="DI107" s="255"/>
      <c r="DJ107" s="255"/>
      <c r="DK107" s="255"/>
      <c r="DL107" s="255"/>
      <c r="DM107" s="255"/>
      <c r="DN107" s="255"/>
      <c r="DO107" s="255"/>
      <c r="DP107" s="255"/>
      <c r="DQ107" s="255"/>
      <c r="DR107" s="255"/>
      <c r="DS107" s="255"/>
      <c r="DT107" s="255"/>
      <c r="DU107" s="255"/>
      <c r="DV107" s="255"/>
      <c r="DW107" s="255"/>
      <c r="DX107" s="255"/>
      <c r="DY107" s="255"/>
      <c r="DZ107" s="255"/>
    </row>
    <row r="108" spans="1:131" s="225" customFormat="1" ht="26.25" customHeight="1">
      <c r="A108" s="943" t="s">
        <v>433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5" customFormat="1" ht="26.25" customHeight="1">
      <c r="A109" s="936" t="s">
        <v>435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436</v>
      </c>
      <c r="AB109" s="917"/>
      <c r="AC109" s="917"/>
      <c r="AD109" s="917"/>
      <c r="AE109" s="918"/>
      <c r="AF109" s="916" t="s">
        <v>305</v>
      </c>
      <c r="AG109" s="917"/>
      <c r="AH109" s="917"/>
      <c r="AI109" s="917"/>
      <c r="AJ109" s="918"/>
      <c r="AK109" s="916" t="s">
        <v>304</v>
      </c>
      <c r="AL109" s="917"/>
      <c r="AM109" s="917"/>
      <c r="AN109" s="917"/>
      <c r="AO109" s="918"/>
      <c r="AP109" s="916" t="s">
        <v>437</v>
      </c>
      <c r="AQ109" s="917"/>
      <c r="AR109" s="917"/>
      <c r="AS109" s="917"/>
      <c r="AT109" s="919"/>
      <c r="AU109" s="936" t="s">
        <v>435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436</v>
      </c>
      <c r="BR109" s="917"/>
      <c r="BS109" s="917"/>
      <c r="BT109" s="917"/>
      <c r="BU109" s="918"/>
      <c r="BV109" s="916" t="s">
        <v>305</v>
      </c>
      <c r="BW109" s="917"/>
      <c r="BX109" s="917"/>
      <c r="BY109" s="917"/>
      <c r="BZ109" s="918"/>
      <c r="CA109" s="916" t="s">
        <v>304</v>
      </c>
      <c r="CB109" s="917"/>
      <c r="CC109" s="917"/>
      <c r="CD109" s="917"/>
      <c r="CE109" s="918"/>
      <c r="CF109" s="937" t="s">
        <v>437</v>
      </c>
      <c r="CG109" s="937"/>
      <c r="CH109" s="937"/>
      <c r="CI109" s="937"/>
      <c r="CJ109" s="937"/>
      <c r="CK109" s="916" t="s">
        <v>438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436</v>
      </c>
      <c r="DH109" s="917"/>
      <c r="DI109" s="917"/>
      <c r="DJ109" s="917"/>
      <c r="DK109" s="918"/>
      <c r="DL109" s="916" t="s">
        <v>305</v>
      </c>
      <c r="DM109" s="917"/>
      <c r="DN109" s="917"/>
      <c r="DO109" s="917"/>
      <c r="DP109" s="918"/>
      <c r="DQ109" s="916" t="s">
        <v>304</v>
      </c>
      <c r="DR109" s="917"/>
      <c r="DS109" s="917"/>
      <c r="DT109" s="917"/>
      <c r="DU109" s="918"/>
      <c r="DV109" s="916" t="s">
        <v>437</v>
      </c>
      <c r="DW109" s="917"/>
      <c r="DX109" s="917"/>
      <c r="DY109" s="917"/>
      <c r="DZ109" s="919"/>
    </row>
    <row r="110" spans="1:131" s="225" customFormat="1" ht="26.25" customHeight="1">
      <c r="A110" s="920" t="s">
        <v>439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3095825</v>
      </c>
      <c r="AB110" s="924"/>
      <c r="AC110" s="924"/>
      <c r="AD110" s="924"/>
      <c r="AE110" s="925"/>
      <c r="AF110" s="926">
        <v>3132314</v>
      </c>
      <c r="AG110" s="924"/>
      <c r="AH110" s="924"/>
      <c r="AI110" s="924"/>
      <c r="AJ110" s="925"/>
      <c r="AK110" s="926">
        <v>3102804</v>
      </c>
      <c r="AL110" s="924"/>
      <c r="AM110" s="924"/>
      <c r="AN110" s="924"/>
      <c r="AO110" s="925"/>
      <c r="AP110" s="927">
        <v>30.1</v>
      </c>
      <c r="AQ110" s="928"/>
      <c r="AR110" s="928"/>
      <c r="AS110" s="928"/>
      <c r="AT110" s="929"/>
      <c r="AU110" s="930" t="s">
        <v>67</v>
      </c>
      <c r="AV110" s="931"/>
      <c r="AW110" s="931"/>
      <c r="AX110" s="931"/>
      <c r="AY110" s="931"/>
      <c r="AZ110" s="972" t="s">
        <v>440</v>
      </c>
      <c r="BA110" s="921"/>
      <c r="BB110" s="921"/>
      <c r="BC110" s="921"/>
      <c r="BD110" s="921"/>
      <c r="BE110" s="921"/>
      <c r="BF110" s="921"/>
      <c r="BG110" s="921"/>
      <c r="BH110" s="921"/>
      <c r="BI110" s="921"/>
      <c r="BJ110" s="921"/>
      <c r="BK110" s="921"/>
      <c r="BL110" s="921"/>
      <c r="BM110" s="921"/>
      <c r="BN110" s="921"/>
      <c r="BO110" s="921"/>
      <c r="BP110" s="922"/>
      <c r="BQ110" s="958">
        <v>28720385</v>
      </c>
      <c r="BR110" s="959"/>
      <c r="BS110" s="959"/>
      <c r="BT110" s="959"/>
      <c r="BU110" s="959"/>
      <c r="BV110" s="959">
        <v>28335726</v>
      </c>
      <c r="BW110" s="959"/>
      <c r="BX110" s="959"/>
      <c r="BY110" s="959"/>
      <c r="BZ110" s="959"/>
      <c r="CA110" s="959">
        <v>28016477</v>
      </c>
      <c r="CB110" s="959"/>
      <c r="CC110" s="959"/>
      <c r="CD110" s="959"/>
      <c r="CE110" s="959"/>
      <c r="CF110" s="973">
        <v>271.5</v>
      </c>
      <c r="CG110" s="974"/>
      <c r="CH110" s="974"/>
      <c r="CI110" s="974"/>
      <c r="CJ110" s="974"/>
      <c r="CK110" s="975" t="s">
        <v>441</v>
      </c>
      <c r="CL110" s="976"/>
      <c r="CM110" s="955" t="s">
        <v>442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402</v>
      </c>
      <c r="DH110" s="959"/>
      <c r="DI110" s="959"/>
      <c r="DJ110" s="959"/>
      <c r="DK110" s="959"/>
      <c r="DL110" s="959" t="s">
        <v>402</v>
      </c>
      <c r="DM110" s="959"/>
      <c r="DN110" s="959"/>
      <c r="DO110" s="959"/>
      <c r="DP110" s="959"/>
      <c r="DQ110" s="959" t="s">
        <v>402</v>
      </c>
      <c r="DR110" s="959"/>
      <c r="DS110" s="959"/>
      <c r="DT110" s="959"/>
      <c r="DU110" s="959"/>
      <c r="DV110" s="960" t="s">
        <v>402</v>
      </c>
      <c r="DW110" s="960"/>
      <c r="DX110" s="960"/>
      <c r="DY110" s="960"/>
      <c r="DZ110" s="961"/>
    </row>
    <row r="111" spans="1:131" s="225" customFormat="1" ht="26.25" customHeight="1">
      <c r="A111" s="962" t="s">
        <v>443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402</v>
      </c>
      <c r="AB111" s="966"/>
      <c r="AC111" s="966"/>
      <c r="AD111" s="966"/>
      <c r="AE111" s="967"/>
      <c r="AF111" s="968" t="s">
        <v>402</v>
      </c>
      <c r="AG111" s="966"/>
      <c r="AH111" s="966"/>
      <c r="AI111" s="966"/>
      <c r="AJ111" s="967"/>
      <c r="AK111" s="968" t="s">
        <v>402</v>
      </c>
      <c r="AL111" s="966"/>
      <c r="AM111" s="966"/>
      <c r="AN111" s="966"/>
      <c r="AO111" s="967"/>
      <c r="AP111" s="969" t="s">
        <v>402</v>
      </c>
      <c r="AQ111" s="970"/>
      <c r="AR111" s="970"/>
      <c r="AS111" s="970"/>
      <c r="AT111" s="971"/>
      <c r="AU111" s="932"/>
      <c r="AV111" s="933"/>
      <c r="AW111" s="933"/>
      <c r="AX111" s="933"/>
      <c r="AY111" s="933"/>
      <c r="AZ111" s="981" t="s">
        <v>444</v>
      </c>
      <c r="BA111" s="982"/>
      <c r="BB111" s="982"/>
      <c r="BC111" s="982"/>
      <c r="BD111" s="982"/>
      <c r="BE111" s="982"/>
      <c r="BF111" s="982"/>
      <c r="BG111" s="982"/>
      <c r="BH111" s="982"/>
      <c r="BI111" s="982"/>
      <c r="BJ111" s="982"/>
      <c r="BK111" s="982"/>
      <c r="BL111" s="982"/>
      <c r="BM111" s="982"/>
      <c r="BN111" s="982"/>
      <c r="BO111" s="982"/>
      <c r="BP111" s="983"/>
      <c r="BQ111" s="951" t="s">
        <v>132</v>
      </c>
      <c r="BR111" s="952"/>
      <c r="BS111" s="952"/>
      <c r="BT111" s="952"/>
      <c r="BU111" s="952"/>
      <c r="BV111" s="952" t="s">
        <v>445</v>
      </c>
      <c r="BW111" s="952"/>
      <c r="BX111" s="952"/>
      <c r="BY111" s="952"/>
      <c r="BZ111" s="952"/>
      <c r="CA111" s="952" t="s">
        <v>446</v>
      </c>
      <c r="CB111" s="952"/>
      <c r="CC111" s="952"/>
      <c r="CD111" s="952"/>
      <c r="CE111" s="952"/>
      <c r="CF111" s="946" t="s">
        <v>447</v>
      </c>
      <c r="CG111" s="947"/>
      <c r="CH111" s="947"/>
      <c r="CI111" s="947"/>
      <c r="CJ111" s="947"/>
      <c r="CK111" s="977"/>
      <c r="CL111" s="978"/>
      <c r="CM111" s="948" t="s">
        <v>448</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446</v>
      </c>
      <c r="DH111" s="952"/>
      <c r="DI111" s="952"/>
      <c r="DJ111" s="952"/>
      <c r="DK111" s="952"/>
      <c r="DL111" s="952" t="s">
        <v>449</v>
      </c>
      <c r="DM111" s="952"/>
      <c r="DN111" s="952"/>
      <c r="DO111" s="952"/>
      <c r="DP111" s="952"/>
      <c r="DQ111" s="952" t="s">
        <v>450</v>
      </c>
      <c r="DR111" s="952"/>
      <c r="DS111" s="952"/>
      <c r="DT111" s="952"/>
      <c r="DU111" s="952"/>
      <c r="DV111" s="953" t="s">
        <v>449</v>
      </c>
      <c r="DW111" s="953"/>
      <c r="DX111" s="953"/>
      <c r="DY111" s="953"/>
      <c r="DZ111" s="954"/>
    </row>
    <row r="112" spans="1:131" s="225" customFormat="1" ht="26.25" customHeight="1">
      <c r="A112" s="984" t="s">
        <v>451</v>
      </c>
      <c r="B112" s="985"/>
      <c r="C112" s="982" t="s">
        <v>452</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446</v>
      </c>
      <c r="AB112" s="991"/>
      <c r="AC112" s="991"/>
      <c r="AD112" s="991"/>
      <c r="AE112" s="992"/>
      <c r="AF112" s="993" t="s">
        <v>447</v>
      </c>
      <c r="AG112" s="991"/>
      <c r="AH112" s="991"/>
      <c r="AI112" s="991"/>
      <c r="AJ112" s="992"/>
      <c r="AK112" s="993" t="s">
        <v>132</v>
      </c>
      <c r="AL112" s="991"/>
      <c r="AM112" s="991"/>
      <c r="AN112" s="991"/>
      <c r="AO112" s="992"/>
      <c r="AP112" s="994" t="s">
        <v>132</v>
      </c>
      <c r="AQ112" s="995"/>
      <c r="AR112" s="995"/>
      <c r="AS112" s="995"/>
      <c r="AT112" s="996"/>
      <c r="AU112" s="932"/>
      <c r="AV112" s="933"/>
      <c r="AW112" s="933"/>
      <c r="AX112" s="933"/>
      <c r="AY112" s="933"/>
      <c r="AZ112" s="981" t="s">
        <v>453</v>
      </c>
      <c r="BA112" s="982"/>
      <c r="BB112" s="982"/>
      <c r="BC112" s="982"/>
      <c r="BD112" s="982"/>
      <c r="BE112" s="982"/>
      <c r="BF112" s="982"/>
      <c r="BG112" s="982"/>
      <c r="BH112" s="982"/>
      <c r="BI112" s="982"/>
      <c r="BJ112" s="982"/>
      <c r="BK112" s="982"/>
      <c r="BL112" s="982"/>
      <c r="BM112" s="982"/>
      <c r="BN112" s="982"/>
      <c r="BO112" s="982"/>
      <c r="BP112" s="983"/>
      <c r="BQ112" s="951">
        <v>3691915</v>
      </c>
      <c r="BR112" s="952"/>
      <c r="BS112" s="952"/>
      <c r="BT112" s="952"/>
      <c r="BU112" s="952"/>
      <c r="BV112" s="952">
        <v>3597540</v>
      </c>
      <c r="BW112" s="952"/>
      <c r="BX112" s="952"/>
      <c r="BY112" s="952"/>
      <c r="BZ112" s="952"/>
      <c r="CA112" s="952">
        <v>3445402</v>
      </c>
      <c r="CB112" s="952"/>
      <c r="CC112" s="952"/>
      <c r="CD112" s="952"/>
      <c r="CE112" s="952"/>
      <c r="CF112" s="946">
        <v>33.4</v>
      </c>
      <c r="CG112" s="947"/>
      <c r="CH112" s="947"/>
      <c r="CI112" s="947"/>
      <c r="CJ112" s="947"/>
      <c r="CK112" s="977"/>
      <c r="CL112" s="978"/>
      <c r="CM112" s="948" t="s">
        <v>454</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446</v>
      </c>
      <c r="DH112" s="952"/>
      <c r="DI112" s="952"/>
      <c r="DJ112" s="952"/>
      <c r="DK112" s="952"/>
      <c r="DL112" s="952" t="s">
        <v>446</v>
      </c>
      <c r="DM112" s="952"/>
      <c r="DN112" s="952"/>
      <c r="DO112" s="952"/>
      <c r="DP112" s="952"/>
      <c r="DQ112" s="952" t="s">
        <v>455</v>
      </c>
      <c r="DR112" s="952"/>
      <c r="DS112" s="952"/>
      <c r="DT112" s="952"/>
      <c r="DU112" s="952"/>
      <c r="DV112" s="953" t="s">
        <v>445</v>
      </c>
      <c r="DW112" s="953"/>
      <c r="DX112" s="953"/>
      <c r="DY112" s="953"/>
      <c r="DZ112" s="954"/>
    </row>
    <row r="113" spans="1:130" s="225" customFormat="1" ht="26.25" customHeight="1">
      <c r="A113" s="986"/>
      <c r="B113" s="987"/>
      <c r="C113" s="982" t="s">
        <v>456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357837</v>
      </c>
      <c r="AB113" s="966"/>
      <c r="AC113" s="966"/>
      <c r="AD113" s="966"/>
      <c r="AE113" s="967"/>
      <c r="AF113" s="968">
        <v>328232</v>
      </c>
      <c r="AG113" s="966"/>
      <c r="AH113" s="966"/>
      <c r="AI113" s="966"/>
      <c r="AJ113" s="967"/>
      <c r="AK113" s="968">
        <v>323408</v>
      </c>
      <c r="AL113" s="966"/>
      <c r="AM113" s="966"/>
      <c r="AN113" s="966"/>
      <c r="AO113" s="967"/>
      <c r="AP113" s="969">
        <v>3.1</v>
      </c>
      <c r="AQ113" s="970"/>
      <c r="AR113" s="970"/>
      <c r="AS113" s="970"/>
      <c r="AT113" s="971"/>
      <c r="AU113" s="932"/>
      <c r="AV113" s="933"/>
      <c r="AW113" s="933"/>
      <c r="AX113" s="933"/>
      <c r="AY113" s="933"/>
      <c r="AZ113" s="981" t="s">
        <v>457</v>
      </c>
      <c r="BA113" s="982"/>
      <c r="BB113" s="982"/>
      <c r="BC113" s="982"/>
      <c r="BD113" s="982"/>
      <c r="BE113" s="982"/>
      <c r="BF113" s="982"/>
      <c r="BG113" s="982"/>
      <c r="BH113" s="982"/>
      <c r="BI113" s="982"/>
      <c r="BJ113" s="982"/>
      <c r="BK113" s="982"/>
      <c r="BL113" s="982"/>
      <c r="BM113" s="982"/>
      <c r="BN113" s="982"/>
      <c r="BO113" s="982"/>
      <c r="BP113" s="983"/>
      <c r="BQ113" s="951">
        <v>1148759</v>
      </c>
      <c r="BR113" s="952"/>
      <c r="BS113" s="952"/>
      <c r="BT113" s="952"/>
      <c r="BU113" s="952"/>
      <c r="BV113" s="952">
        <v>753955</v>
      </c>
      <c r="BW113" s="952"/>
      <c r="BX113" s="952"/>
      <c r="BY113" s="952"/>
      <c r="BZ113" s="952"/>
      <c r="CA113" s="952">
        <v>589447</v>
      </c>
      <c r="CB113" s="952"/>
      <c r="CC113" s="952"/>
      <c r="CD113" s="952"/>
      <c r="CE113" s="952"/>
      <c r="CF113" s="946">
        <v>5.7</v>
      </c>
      <c r="CG113" s="947"/>
      <c r="CH113" s="947"/>
      <c r="CI113" s="947"/>
      <c r="CJ113" s="947"/>
      <c r="CK113" s="977"/>
      <c r="CL113" s="978"/>
      <c r="CM113" s="948" t="s">
        <v>458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446</v>
      </c>
      <c r="DH113" s="991"/>
      <c r="DI113" s="991"/>
      <c r="DJ113" s="991"/>
      <c r="DK113" s="992"/>
      <c r="DL113" s="993" t="s">
        <v>446</v>
      </c>
      <c r="DM113" s="991"/>
      <c r="DN113" s="991"/>
      <c r="DO113" s="991"/>
      <c r="DP113" s="992"/>
      <c r="DQ113" s="993" t="s">
        <v>459</v>
      </c>
      <c r="DR113" s="991"/>
      <c r="DS113" s="991"/>
      <c r="DT113" s="991"/>
      <c r="DU113" s="992"/>
      <c r="DV113" s="994" t="s">
        <v>446</v>
      </c>
      <c r="DW113" s="995"/>
      <c r="DX113" s="995"/>
      <c r="DY113" s="995"/>
      <c r="DZ113" s="996"/>
    </row>
    <row r="114" spans="1:130" s="225" customFormat="1" ht="26.25" customHeight="1">
      <c r="A114" s="986"/>
      <c r="B114" s="987"/>
      <c r="C114" s="982" t="s">
        <v>460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408436</v>
      </c>
      <c r="AB114" s="991"/>
      <c r="AC114" s="991"/>
      <c r="AD114" s="991"/>
      <c r="AE114" s="992"/>
      <c r="AF114" s="993">
        <v>408436</v>
      </c>
      <c r="AG114" s="991"/>
      <c r="AH114" s="991"/>
      <c r="AI114" s="991"/>
      <c r="AJ114" s="992"/>
      <c r="AK114" s="993">
        <v>408436</v>
      </c>
      <c r="AL114" s="991"/>
      <c r="AM114" s="991"/>
      <c r="AN114" s="991"/>
      <c r="AO114" s="992"/>
      <c r="AP114" s="994">
        <v>4</v>
      </c>
      <c r="AQ114" s="995"/>
      <c r="AR114" s="995"/>
      <c r="AS114" s="995"/>
      <c r="AT114" s="996"/>
      <c r="AU114" s="932"/>
      <c r="AV114" s="933"/>
      <c r="AW114" s="933"/>
      <c r="AX114" s="933"/>
      <c r="AY114" s="933"/>
      <c r="AZ114" s="981" t="s">
        <v>461</v>
      </c>
      <c r="BA114" s="982"/>
      <c r="BB114" s="982"/>
      <c r="BC114" s="982"/>
      <c r="BD114" s="982"/>
      <c r="BE114" s="982"/>
      <c r="BF114" s="982"/>
      <c r="BG114" s="982"/>
      <c r="BH114" s="982"/>
      <c r="BI114" s="982"/>
      <c r="BJ114" s="982"/>
      <c r="BK114" s="982"/>
      <c r="BL114" s="982"/>
      <c r="BM114" s="982"/>
      <c r="BN114" s="982"/>
      <c r="BO114" s="982"/>
      <c r="BP114" s="983"/>
      <c r="BQ114" s="951">
        <v>3486622</v>
      </c>
      <c r="BR114" s="952"/>
      <c r="BS114" s="952"/>
      <c r="BT114" s="952"/>
      <c r="BU114" s="952"/>
      <c r="BV114" s="952">
        <v>3462404</v>
      </c>
      <c r="BW114" s="952"/>
      <c r="BX114" s="952"/>
      <c r="BY114" s="952"/>
      <c r="BZ114" s="952"/>
      <c r="CA114" s="952">
        <v>3480826</v>
      </c>
      <c r="CB114" s="952"/>
      <c r="CC114" s="952"/>
      <c r="CD114" s="952"/>
      <c r="CE114" s="952"/>
      <c r="CF114" s="946">
        <v>33.700000000000003</v>
      </c>
      <c r="CG114" s="947"/>
      <c r="CH114" s="947"/>
      <c r="CI114" s="947"/>
      <c r="CJ114" s="947"/>
      <c r="CK114" s="977"/>
      <c r="CL114" s="978"/>
      <c r="CM114" s="948" t="s">
        <v>462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132</v>
      </c>
      <c r="DH114" s="991"/>
      <c r="DI114" s="991"/>
      <c r="DJ114" s="991"/>
      <c r="DK114" s="992"/>
      <c r="DL114" s="993" t="s">
        <v>446</v>
      </c>
      <c r="DM114" s="991"/>
      <c r="DN114" s="991"/>
      <c r="DO114" s="991"/>
      <c r="DP114" s="992"/>
      <c r="DQ114" s="993" t="s">
        <v>446</v>
      </c>
      <c r="DR114" s="991"/>
      <c r="DS114" s="991"/>
      <c r="DT114" s="991"/>
      <c r="DU114" s="992"/>
      <c r="DV114" s="994" t="s">
        <v>132</v>
      </c>
      <c r="DW114" s="995"/>
      <c r="DX114" s="995"/>
      <c r="DY114" s="995"/>
      <c r="DZ114" s="996"/>
    </row>
    <row r="115" spans="1:130" s="225" customFormat="1" ht="26.25" customHeight="1">
      <c r="A115" s="986"/>
      <c r="B115" s="987"/>
      <c r="C115" s="982" t="s">
        <v>463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78691</v>
      </c>
      <c r="AB115" s="966"/>
      <c r="AC115" s="966"/>
      <c r="AD115" s="966"/>
      <c r="AE115" s="967"/>
      <c r="AF115" s="968">
        <v>2170</v>
      </c>
      <c r="AG115" s="966"/>
      <c r="AH115" s="966"/>
      <c r="AI115" s="966"/>
      <c r="AJ115" s="967"/>
      <c r="AK115" s="968">
        <v>1608</v>
      </c>
      <c r="AL115" s="966"/>
      <c r="AM115" s="966"/>
      <c r="AN115" s="966"/>
      <c r="AO115" s="967"/>
      <c r="AP115" s="969">
        <v>0</v>
      </c>
      <c r="AQ115" s="970"/>
      <c r="AR115" s="970"/>
      <c r="AS115" s="970"/>
      <c r="AT115" s="971"/>
      <c r="AU115" s="932"/>
      <c r="AV115" s="933"/>
      <c r="AW115" s="933"/>
      <c r="AX115" s="933"/>
      <c r="AY115" s="933"/>
      <c r="AZ115" s="981" t="s">
        <v>464</v>
      </c>
      <c r="BA115" s="982"/>
      <c r="BB115" s="982"/>
      <c r="BC115" s="982"/>
      <c r="BD115" s="982"/>
      <c r="BE115" s="982"/>
      <c r="BF115" s="982"/>
      <c r="BG115" s="982"/>
      <c r="BH115" s="982"/>
      <c r="BI115" s="982"/>
      <c r="BJ115" s="982"/>
      <c r="BK115" s="982"/>
      <c r="BL115" s="982"/>
      <c r="BM115" s="982"/>
      <c r="BN115" s="982"/>
      <c r="BO115" s="982"/>
      <c r="BP115" s="983"/>
      <c r="BQ115" s="951">
        <v>18296</v>
      </c>
      <c r="BR115" s="952"/>
      <c r="BS115" s="952"/>
      <c r="BT115" s="952"/>
      <c r="BU115" s="952"/>
      <c r="BV115" s="952">
        <v>16990</v>
      </c>
      <c r="BW115" s="952"/>
      <c r="BX115" s="952"/>
      <c r="BY115" s="952"/>
      <c r="BZ115" s="952"/>
      <c r="CA115" s="1002">
        <v>15681</v>
      </c>
      <c r="CB115" s="1002"/>
      <c r="CC115" s="1002"/>
      <c r="CD115" s="1002"/>
      <c r="CE115" s="1002"/>
      <c r="CF115" s="946">
        <v>1.1000000000000001</v>
      </c>
      <c r="CG115" s="947"/>
      <c r="CH115" s="947"/>
      <c r="CI115" s="947"/>
      <c r="CJ115" s="947"/>
      <c r="CK115" s="977"/>
      <c r="CL115" s="978"/>
      <c r="CM115" s="981" t="s">
        <v>465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3"/>
      <c r="DG115" s="990" t="s">
        <v>447</v>
      </c>
      <c r="DH115" s="991"/>
      <c r="DI115" s="991"/>
      <c r="DJ115" s="991"/>
      <c r="DK115" s="992"/>
      <c r="DL115" s="993" t="s">
        <v>446</v>
      </c>
      <c r="DM115" s="991"/>
      <c r="DN115" s="991"/>
      <c r="DO115" s="991"/>
      <c r="DP115" s="992"/>
      <c r="DQ115" s="993" t="s">
        <v>132</v>
      </c>
      <c r="DR115" s="991"/>
      <c r="DS115" s="991"/>
      <c r="DT115" s="991"/>
      <c r="DU115" s="992"/>
      <c r="DV115" s="994" t="s">
        <v>446</v>
      </c>
      <c r="DW115" s="995"/>
      <c r="DX115" s="995"/>
      <c r="DY115" s="995"/>
      <c r="DZ115" s="996"/>
    </row>
    <row r="116" spans="1:130" s="225" customFormat="1" ht="26.25" customHeight="1">
      <c r="A116" s="988"/>
      <c r="B116" s="989"/>
      <c r="C116" s="997" t="s">
        <v>466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640</v>
      </c>
      <c r="AB116" s="991"/>
      <c r="AC116" s="991"/>
      <c r="AD116" s="991"/>
      <c r="AE116" s="992"/>
      <c r="AF116" s="993">
        <v>282</v>
      </c>
      <c r="AG116" s="991"/>
      <c r="AH116" s="991"/>
      <c r="AI116" s="991"/>
      <c r="AJ116" s="992"/>
      <c r="AK116" s="993">
        <v>597</v>
      </c>
      <c r="AL116" s="991"/>
      <c r="AM116" s="991"/>
      <c r="AN116" s="991"/>
      <c r="AO116" s="992"/>
      <c r="AP116" s="994">
        <v>0</v>
      </c>
      <c r="AQ116" s="995"/>
      <c r="AR116" s="995"/>
      <c r="AS116" s="995"/>
      <c r="AT116" s="996"/>
      <c r="AU116" s="932"/>
      <c r="AV116" s="933"/>
      <c r="AW116" s="933"/>
      <c r="AX116" s="933"/>
      <c r="AY116" s="933"/>
      <c r="AZ116" s="999" t="s">
        <v>467</v>
      </c>
      <c r="BA116" s="1000"/>
      <c r="BB116" s="1000"/>
      <c r="BC116" s="1000"/>
      <c r="BD116" s="1000"/>
      <c r="BE116" s="1000"/>
      <c r="BF116" s="1000"/>
      <c r="BG116" s="1000"/>
      <c r="BH116" s="1000"/>
      <c r="BI116" s="1000"/>
      <c r="BJ116" s="1000"/>
      <c r="BK116" s="1000"/>
      <c r="BL116" s="1000"/>
      <c r="BM116" s="1000"/>
      <c r="BN116" s="1000"/>
      <c r="BO116" s="1000"/>
      <c r="BP116" s="1001"/>
      <c r="BQ116" s="951" t="s">
        <v>459</v>
      </c>
      <c r="BR116" s="952"/>
      <c r="BS116" s="952"/>
      <c r="BT116" s="952"/>
      <c r="BU116" s="952"/>
      <c r="BV116" s="952" t="s">
        <v>446</v>
      </c>
      <c r="BW116" s="952"/>
      <c r="BX116" s="952"/>
      <c r="BY116" s="952"/>
      <c r="BZ116" s="952"/>
      <c r="CA116" s="952" t="s">
        <v>132</v>
      </c>
      <c r="CB116" s="952"/>
      <c r="CC116" s="952"/>
      <c r="CD116" s="952"/>
      <c r="CE116" s="952"/>
      <c r="CF116" s="946" t="s">
        <v>447</v>
      </c>
      <c r="CG116" s="947"/>
      <c r="CH116" s="947"/>
      <c r="CI116" s="947"/>
      <c r="CJ116" s="947"/>
      <c r="CK116" s="977"/>
      <c r="CL116" s="978"/>
      <c r="CM116" s="948" t="s">
        <v>468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449</v>
      </c>
      <c r="DH116" s="991"/>
      <c r="DI116" s="991"/>
      <c r="DJ116" s="991"/>
      <c r="DK116" s="992"/>
      <c r="DL116" s="993" t="s">
        <v>447</v>
      </c>
      <c r="DM116" s="991"/>
      <c r="DN116" s="991"/>
      <c r="DO116" s="991"/>
      <c r="DP116" s="992"/>
      <c r="DQ116" s="993" t="s">
        <v>446</v>
      </c>
      <c r="DR116" s="991"/>
      <c r="DS116" s="991"/>
      <c r="DT116" s="991"/>
      <c r="DU116" s="992"/>
      <c r="DV116" s="994" t="s">
        <v>455</v>
      </c>
      <c r="DW116" s="995"/>
      <c r="DX116" s="995"/>
      <c r="DY116" s="995"/>
      <c r="DZ116" s="996"/>
    </row>
    <row r="117" spans="1:130" s="225" customFormat="1" ht="26.25" customHeight="1">
      <c r="A117" s="936" t="s">
        <v>183</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8" t="s">
        <v>469</v>
      </c>
      <c r="Z117" s="918"/>
      <c r="AA117" s="1009">
        <v>3941429</v>
      </c>
      <c r="AB117" s="1010"/>
      <c r="AC117" s="1010"/>
      <c r="AD117" s="1010"/>
      <c r="AE117" s="1011"/>
      <c r="AF117" s="1012">
        <v>3871434</v>
      </c>
      <c r="AG117" s="1010"/>
      <c r="AH117" s="1010"/>
      <c r="AI117" s="1010"/>
      <c r="AJ117" s="1011"/>
      <c r="AK117" s="1012">
        <v>3836853</v>
      </c>
      <c r="AL117" s="1010"/>
      <c r="AM117" s="1010"/>
      <c r="AN117" s="1010"/>
      <c r="AO117" s="1011"/>
      <c r="AP117" s="1013"/>
      <c r="AQ117" s="1014"/>
      <c r="AR117" s="1014"/>
      <c r="AS117" s="1014"/>
      <c r="AT117" s="1015"/>
      <c r="AU117" s="932"/>
      <c r="AV117" s="933"/>
      <c r="AW117" s="933"/>
      <c r="AX117" s="933"/>
      <c r="AY117" s="933"/>
      <c r="AZ117" s="999" t="s">
        <v>470</v>
      </c>
      <c r="BA117" s="1000"/>
      <c r="BB117" s="1000"/>
      <c r="BC117" s="1000"/>
      <c r="BD117" s="1000"/>
      <c r="BE117" s="1000"/>
      <c r="BF117" s="1000"/>
      <c r="BG117" s="1000"/>
      <c r="BH117" s="1000"/>
      <c r="BI117" s="1000"/>
      <c r="BJ117" s="1000"/>
      <c r="BK117" s="1000"/>
      <c r="BL117" s="1000"/>
      <c r="BM117" s="1000"/>
      <c r="BN117" s="1000"/>
      <c r="BO117" s="1000"/>
      <c r="BP117" s="1001"/>
      <c r="BQ117" s="951" t="s">
        <v>132</v>
      </c>
      <c r="BR117" s="952"/>
      <c r="BS117" s="952"/>
      <c r="BT117" s="952"/>
      <c r="BU117" s="952"/>
      <c r="BV117" s="952" t="s">
        <v>132</v>
      </c>
      <c r="BW117" s="952"/>
      <c r="BX117" s="952"/>
      <c r="BY117" s="952"/>
      <c r="BZ117" s="952"/>
      <c r="CA117" s="952" t="s">
        <v>132</v>
      </c>
      <c r="CB117" s="952"/>
      <c r="CC117" s="952"/>
      <c r="CD117" s="952"/>
      <c r="CE117" s="952"/>
      <c r="CF117" s="946" t="s">
        <v>447</v>
      </c>
      <c r="CG117" s="947"/>
      <c r="CH117" s="947"/>
      <c r="CI117" s="947"/>
      <c r="CJ117" s="947"/>
      <c r="CK117" s="977"/>
      <c r="CL117" s="978"/>
      <c r="CM117" s="948" t="s">
        <v>471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132</v>
      </c>
      <c r="DH117" s="991"/>
      <c r="DI117" s="991"/>
      <c r="DJ117" s="991"/>
      <c r="DK117" s="992"/>
      <c r="DL117" s="993" t="s">
        <v>132</v>
      </c>
      <c r="DM117" s="991"/>
      <c r="DN117" s="991"/>
      <c r="DO117" s="991"/>
      <c r="DP117" s="992"/>
      <c r="DQ117" s="993" t="s">
        <v>132</v>
      </c>
      <c r="DR117" s="991"/>
      <c r="DS117" s="991"/>
      <c r="DT117" s="991"/>
      <c r="DU117" s="992"/>
      <c r="DV117" s="994" t="s">
        <v>450</v>
      </c>
      <c r="DW117" s="995"/>
      <c r="DX117" s="995"/>
      <c r="DY117" s="995"/>
      <c r="DZ117" s="996"/>
    </row>
    <row r="118" spans="1:130" s="225" customFormat="1" ht="26.25" customHeight="1">
      <c r="A118" s="936" t="s">
        <v>438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436</v>
      </c>
      <c r="AB118" s="917"/>
      <c r="AC118" s="917"/>
      <c r="AD118" s="917"/>
      <c r="AE118" s="918"/>
      <c r="AF118" s="916" t="s">
        <v>305</v>
      </c>
      <c r="AG118" s="917"/>
      <c r="AH118" s="917"/>
      <c r="AI118" s="917"/>
      <c r="AJ118" s="918"/>
      <c r="AK118" s="916" t="s">
        <v>304</v>
      </c>
      <c r="AL118" s="917"/>
      <c r="AM118" s="917"/>
      <c r="AN118" s="917"/>
      <c r="AO118" s="918"/>
      <c r="AP118" s="1004" t="s">
        <v>437</v>
      </c>
      <c r="AQ118" s="1005"/>
      <c r="AR118" s="1005"/>
      <c r="AS118" s="1005"/>
      <c r="AT118" s="1006"/>
      <c r="AU118" s="932"/>
      <c r="AV118" s="933"/>
      <c r="AW118" s="933"/>
      <c r="AX118" s="933"/>
      <c r="AY118" s="933"/>
      <c r="AZ118" s="1007" t="s">
        <v>472</v>
      </c>
      <c r="BA118" s="997"/>
      <c r="BB118" s="997"/>
      <c r="BC118" s="997"/>
      <c r="BD118" s="997"/>
      <c r="BE118" s="997"/>
      <c r="BF118" s="997"/>
      <c r="BG118" s="997"/>
      <c r="BH118" s="997"/>
      <c r="BI118" s="997"/>
      <c r="BJ118" s="997"/>
      <c r="BK118" s="997"/>
      <c r="BL118" s="997"/>
      <c r="BM118" s="997"/>
      <c r="BN118" s="997"/>
      <c r="BO118" s="997"/>
      <c r="BP118" s="998"/>
      <c r="BQ118" s="1030" t="s">
        <v>446</v>
      </c>
      <c r="BR118" s="1031"/>
      <c r="BS118" s="1031"/>
      <c r="BT118" s="1031"/>
      <c r="BU118" s="1031"/>
      <c r="BV118" s="1031" t="s">
        <v>450</v>
      </c>
      <c r="BW118" s="1031"/>
      <c r="BX118" s="1031"/>
      <c r="BY118" s="1031"/>
      <c r="BZ118" s="1031"/>
      <c r="CA118" s="1031" t="s">
        <v>450</v>
      </c>
      <c r="CB118" s="1031"/>
      <c r="CC118" s="1031"/>
      <c r="CD118" s="1031"/>
      <c r="CE118" s="1031"/>
      <c r="CF118" s="946" t="s">
        <v>473</v>
      </c>
      <c r="CG118" s="947"/>
      <c r="CH118" s="947"/>
      <c r="CI118" s="947"/>
      <c r="CJ118" s="947"/>
      <c r="CK118" s="977"/>
      <c r="CL118" s="978"/>
      <c r="CM118" s="948" t="s">
        <v>474</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450</v>
      </c>
      <c r="DH118" s="991"/>
      <c r="DI118" s="991"/>
      <c r="DJ118" s="991"/>
      <c r="DK118" s="992"/>
      <c r="DL118" s="993" t="s">
        <v>132</v>
      </c>
      <c r="DM118" s="991"/>
      <c r="DN118" s="991"/>
      <c r="DO118" s="991"/>
      <c r="DP118" s="992"/>
      <c r="DQ118" s="993" t="s">
        <v>450</v>
      </c>
      <c r="DR118" s="991"/>
      <c r="DS118" s="991"/>
      <c r="DT118" s="991"/>
      <c r="DU118" s="992"/>
      <c r="DV118" s="994" t="s">
        <v>132</v>
      </c>
      <c r="DW118" s="995"/>
      <c r="DX118" s="995"/>
      <c r="DY118" s="995"/>
      <c r="DZ118" s="996"/>
    </row>
    <row r="119" spans="1:130" s="225" customFormat="1" ht="26.25" customHeight="1">
      <c r="A119" s="1094" t="s">
        <v>441</v>
      </c>
      <c r="B119" s="976"/>
      <c r="C119" s="955" t="s">
        <v>442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446</v>
      </c>
      <c r="AB119" s="924"/>
      <c r="AC119" s="924"/>
      <c r="AD119" s="924"/>
      <c r="AE119" s="925"/>
      <c r="AF119" s="926" t="s">
        <v>450</v>
      </c>
      <c r="AG119" s="924"/>
      <c r="AH119" s="924"/>
      <c r="AI119" s="924"/>
      <c r="AJ119" s="925"/>
      <c r="AK119" s="926" t="s">
        <v>450</v>
      </c>
      <c r="AL119" s="924"/>
      <c r="AM119" s="924"/>
      <c r="AN119" s="924"/>
      <c r="AO119" s="925"/>
      <c r="AP119" s="927" t="s">
        <v>450</v>
      </c>
      <c r="AQ119" s="928"/>
      <c r="AR119" s="928"/>
      <c r="AS119" s="928"/>
      <c r="AT119" s="929"/>
      <c r="AU119" s="934"/>
      <c r="AV119" s="935"/>
      <c r="AW119" s="935"/>
      <c r="AX119" s="935"/>
      <c r="AY119" s="935"/>
      <c r="AZ119" s="256" t="s">
        <v>183</v>
      </c>
      <c r="BA119" s="256"/>
      <c r="BB119" s="256"/>
      <c r="BC119" s="256"/>
      <c r="BD119" s="256"/>
      <c r="BE119" s="256"/>
      <c r="BF119" s="256"/>
      <c r="BG119" s="256"/>
      <c r="BH119" s="256"/>
      <c r="BI119" s="256"/>
      <c r="BJ119" s="256"/>
      <c r="BK119" s="256"/>
      <c r="BL119" s="256"/>
      <c r="BM119" s="256"/>
      <c r="BN119" s="256"/>
      <c r="BO119" s="1008" t="s">
        <v>475</v>
      </c>
      <c r="BP119" s="1040"/>
      <c r="BQ119" s="1030">
        <v>37065977</v>
      </c>
      <c r="BR119" s="1031"/>
      <c r="BS119" s="1031"/>
      <c r="BT119" s="1031"/>
      <c r="BU119" s="1031"/>
      <c r="BV119" s="1031">
        <v>36166615</v>
      </c>
      <c r="BW119" s="1031"/>
      <c r="BX119" s="1031"/>
      <c r="BY119" s="1031"/>
      <c r="BZ119" s="1031"/>
      <c r="CA119" s="1032">
        <v>35546833</v>
      </c>
      <c r="CB119" s="1032"/>
      <c r="CC119" s="1032"/>
      <c r="CD119" s="1032"/>
      <c r="CE119" s="1032"/>
      <c r="CF119" s="1033"/>
      <c r="CG119" s="1034"/>
      <c r="CH119" s="1034"/>
      <c r="CI119" s="1034"/>
      <c r="CJ119" s="1035"/>
      <c r="CK119" s="979"/>
      <c r="CL119" s="980"/>
      <c r="CM119" s="1036" t="s">
        <v>476</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39" t="s">
        <v>446</v>
      </c>
      <c r="DH119" s="1017"/>
      <c r="DI119" s="1017"/>
      <c r="DJ119" s="1017"/>
      <c r="DK119" s="1018"/>
      <c r="DL119" s="1016" t="s">
        <v>477</v>
      </c>
      <c r="DM119" s="1017"/>
      <c r="DN119" s="1017"/>
      <c r="DO119" s="1017"/>
      <c r="DP119" s="1018"/>
      <c r="DQ119" s="1016" t="s">
        <v>446</v>
      </c>
      <c r="DR119" s="1017"/>
      <c r="DS119" s="1017"/>
      <c r="DT119" s="1017"/>
      <c r="DU119" s="1018"/>
      <c r="DV119" s="1019" t="s">
        <v>445</v>
      </c>
      <c r="DW119" s="1020"/>
      <c r="DX119" s="1020"/>
      <c r="DY119" s="1020"/>
      <c r="DZ119" s="1021"/>
    </row>
    <row r="120" spans="1:130" s="225" customFormat="1" ht="26.25" customHeight="1">
      <c r="A120" s="1095"/>
      <c r="B120" s="978"/>
      <c r="C120" s="948" t="s">
        <v>448</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132</v>
      </c>
      <c r="AB120" s="991"/>
      <c r="AC120" s="991"/>
      <c r="AD120" s="991"/>
      <c r="AE120" s="992"/>
      <c r="AF120" s="993" t="s">
        <v>132</v>
      </c>
      <c r="AG120" s="991"/>
      <c r="AH120" s="991"/>
      <c r="AI120" s="991"/>
      <c r="AJ120" s="992"/>
      <c r="AK120" s="993" t="s">
        <v>132</v>
      </c>
      <c r="AL120" s="991"/>
      <c r="AM120" s="991"/>
      <c r="AN120" s="991"/>
      <c r="AO120" s="992"/>
      <c r="AP120" s="994" t="s">
        <v>449</v>
      </c>
      <c r="AQ120" s="995"/>
      <c r="AR120" s="995"/>
      <c r="AS120" s="995"/>
      <c r="AT120" s="996"/>
      <c r="AU120" s="1022" t="s">
        <v>478</v>
      </c>
      <c r="AV120" s="1023"/>
      <c r="AW120" s="1023"/>
      <c r="AX120" s="1023"/>
      <c r="AY120" s="1024"/>
      <c r="AZ120" s="972" t="s">
        <v>479</v>
      </c>
      <c r="BA120" s="921"/>
      <c r="BB120" s="921"/>
      <c r="BC120" s="921"/>
      <c r="BD120" s="921"/>
      <c r="BE120" s="921"/>
      <c r="BF120" s="921"/>
      <c r="BG120" s="921"/>
      <c r="BH120" s="921"/>
      <c r="BI120" s="921"/>
      <c r="BJ120" s="921"/>
      <c r="BK120" s="921"/>
      <c r="BL120" s="921"/>
      <c r="BM120" s="921"/>
      <c r="BN120" s="921"/>
      <c r="BO120" s="921"/>
      <c r="BP120" s="922"/>
      <c r="BQ120" s="958">
        <v>12289200</v>
      </c>
      <c r="BR120" s="959"/>
      <c r="BS120" s="959"/>
      <c r="BT120" s="959"/>
      <c r="BU120" s="959"/>
      <c r="BV120" s="959">
        <v>13141855</v>
      </c>
      <c r="BW120" s="959"/>
      <c r="BX120" s="959"/>
      <c r="BY120" s="959"/>
      <c r="BZ120" s="959"/>
      <c r="CA120" s="1041">
        <v>13573512</v>
      </c>
      <c r="CB120" s="1041"/>
      <c r="CC120" s="1041"/>
      <c r="CD120" s="1041"/>
      <c r="CE120" s="1041"/>
      <c r="CF120" s="973">
        <v>131.5</v>
      </c>
      <c r="CG120" s="974"/>
      <c r="CH120" s="974"/>
      <c r="CI120" s="974"/>
      <c r="CJ120" s="974"/>
      <c r="CK120" s="1042" t="s">
        <v>480</v>
      </c>
      <c r="CL120" s="1043"/>
      <c r="CM120" s="1043"/>
      <c r="CN120" s="1043"/>
      <c r="CO120" s="1044"/>
      <c r="CP120" s="1050" t="s">
        <v>403</v>
      </c>
      <c r="CQ120" s="1051"/>
      <c r="CR120" s="1051"/>
      <c r="CS120" s="1051"/>
      <c r="CT120" s="1051"/>
      <c r="CU120" s="1051"/>
      <c r="CV120" s="1051"/>
      <c r="CW120" s="1051"/>
      <c r="CX120" s="1051"/>
      <c r="CY120" s="1051"/>
      <c r="CZ120" s="1051"/>
      <c r="DA120" s="1051"/>
      <c r="DB120" s="1051"/>
      <c r="DC120" s="1051"/>
      <c r="DD120" s="1051"/>
      <c r="DE120" s="1051"/>
      <c r="DF120" s="1052"/>
      <c r="DG120" s="958">
        <v>2679103</v>
      </c>
      <c r="DH120" s="959"/>
      <c r="DI120" s="959"/>
      <c r="DJ120" s="959"/>
      <c r="DK120" s="959"/>
      <c r="DL120" s="959">
        <v>2669665</v>
      </c>
      <c r="DM120" s="959"/>
      <c r="DN120" s="959"/>
      <c r="DO120" s="959"/>
      <c r="DP120" s="959"/>
      <c r="DQ120" s="959">
        <v>2598517</v>
      </c>
      <c r="DR120" s="959"/>
      <c r="DS120" s="959"/>
      <c r="DT120" s="959"/>
      <c r="DU120" s="959"/>
      <c r="DV120" s="960">
        <v>25.2</v>
      </c>
      <c r="DW120" s="960"/>
      <c r="DX120" s="960"/>
      <c r="DY120" s="960"/>
      <c r="DZ120" s="961"/>
    </row>
    <row r="121" spans="1:130" s="225" customFormat="1" ht="26.25" customHeight="1">
      <c r="A121" s="1095"/>
      <c r="B121" s="978"/>
      <c r="C121" s="999" t="s">
        <v>481</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446</v>
      </c>
      <c r="AB121" s="991"/>
      <c r="AC121" s="991"/>
      <c r="AD121" s="991"/>
      <c r="AE121" s="992"/>
      <c r="AF121" s="993" t="s">
        <v>482</v>
      </c>
      <c r="AG121" s="991"/>
      <c r="AH121" s="991"/>
      <c r="AI121" s="991"/>
      <c r="AJ121" s="992"/>
      <c r="AK121" s="993" t="s">
        <v>132</v>
      </c>
      <c r="AL121" s="991"/>
      <c r="AM121" s="991"/>
      <c r="AN121" s="991"/>
      <c r="AO121" s="992"/>
      <c r="AP121" s="994" t="s">
        <v>445</v>
      </c>
      <c r="AQ121" s="995"/>
      <c r="AR121" s="995"/>
      <c r="AS121" s="995"/>
      <c r="AT121" s="996"/>
      <c r="AU121" s="1025"/>
      <c r="AV121" s="1026"/>
      <c r="AW121" s="1026"/>
      <c r="AX121" s="1026"/>
      <c r="AY121" s="1027"/>
      <c r="AZ121" s="981" t="s">
        <v>483</v>
      </c>
      <c r="BA121" s="982"/>
      <c r="BB121" s="982"/>
      <c r="BC121" s="982"/>
      <c r="BD121" s="982"/>
      <c r="BE121" s="982"/>
      <c r="BF121" s="982"/>
      <c r="BG121" s="982"/>
      <c r="BH121" s="982"/>
      <c r="BI121" s="982"/>
      <c r="BJ121" s="982"/>
      <c r="BK121" s="982"/>
      <c r="BL121" s="982"/>
      <c r="BM121" s="982"/>
      <c r="BN121" s="982"/>
      <c r="BO121" s="982"/>
      <c r="BP121" s="983"/>
      <c r="BQ121" s="951">
        <v>926742</v>
      </c>
      <c r="BR121" s="952"/>
      <c r="BS121" s="952"/>
      <c r="BT121" s="952"/>
      <c r="BU121" s="952"/>
      <c r="BV121" s="952">
        <v>833490</v>
      </c>
      <c r="BW121" s="952"/>
      <c r="BX121" s="952"/>
      <c r="BY121" s="952"/>
      <c r="BZ121" s="952"/>
      <c r="CA121" s="952">
        <v>731226</v>
      </c>
      <c r="CB121" s="952"/>
      <c r="CC121" s="952"/>
      <c r="CD121" s="952"/>
      <c r="CE121" s="952"/>
      <c r="CF121" s="946">
        <v>7.1</v>
      </c>
      <c r="CG121" s="947"/>
      <c r="CH121" s="947"/>
      <c r="CI121" s="947"/>
      <c r="CJ121" s="947"/>
      <c r="CK121" s="1045"/>
      <c r="CL121" s="1046"/>
      <c r="CM121" s="1046"/>
      <c r="CN121" s="1046"/>
      <c r="CO121" s="1047"/>
      <c r="CP121" s="1055" t="s">
        <v>484</v>
      </c>
      <c r="CQ121" s="1056"/>
      <c r="CR121" s="1056"/>
      <c r="CS121" s="1056"/>
      <c r="CT121" s="1056"/>
      <c r="CU121" s="1056"/>
      <c r="CV121" s="1056"/>
      <c r="CW121" s="1056"/>
      <c r="CX121" s="1056"/>
      <c r="CY121" s="1056"/>
      <c r="CZ121" s="1056"/>
      <c r="DA121" s="1056"/>
      <c r="DB121" s="1056"/>
      <c r="DC121" s="1056"/>
      <c r="DD121" s="1056"/>
      <c r="DE121" s="1056"/>
      <c r="DF121" s="1057"/>
      <c r="DG121" s="951">
        <v>919020</v>
      </c>
      <c r="DH121" s="952"/>
      <c r="DI121" s="952"/>
      <c r="DJ121" s="952"/>
      <c r="DK121" s="952"/>
      <c r="DL121" s="952">
        <v>840341</v>
      </c>
      <c r="DM121" s="952"/>
      <c r="DN121" s="952"/>
      <c r="DO121" s="952"/>
      <c r="DP121" s="952"/>
      <c r="DQ121" s="952">
        <v>763194</v>
      </c>
      <c r="DR121" s="952"/>
      <c r="DS121" s="952"/>
      <c r="DT121" s="952"/>
      <c r="DU121" s="952"/>
      <c r="DV121" s="953">
        <v>7.4</v>
      </c>
      <c r="DW121" s="953"/>
      <c r="DX121" s="953"/>
      <c r="DY121" s="953"/>
      <c r="DZ121" s="954"/>
    </row>
    <row r="122" spans="1:130" s="225" customFormat="1" ht="26.25" customHeight="1">
      <c r="A122" s="1095"/>
      <c r="B122" s="978"/>
      <c r="C122" s="948" t="s">
        <v>462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132</v>
      </c>
      <c r="AB122" s="991"/>
      <c r="AC122" s="991"/>
      <c r="AD122" s="991"/>
      <c r="AE122" s="992"/>
      <c r="AF122" s="993" t="s">
        <v>446</v>
      </c>
      <c r="AG122" s="991"/>
      <c r="AH122" s="991"/>
      <c r="AI122" s="991"/>
      <c r="AJ122" s="992"/>
      <c r="AK122" s="993" t="s">
        <v>485</v>
      </c>
      <c r="AL122" s="991"/>
      <c r="AM122" s="991"/>
      <c r="AN122" s="991"/>
      <c r="AO122" s="992"/>
      <c r="AP122" s="994" t="s">
        <v>132</v>
      </c>
      <c r="AQ122" s="995"/>
      <c r="AR122" s="995"/>
      <c r="AS122" s="995"/>
      <c r="AT122" s="996"/>
      <c r="AU122" s="1025"/>
      <c r="AV122" s="1026"/>
      <c r="AW122" s="1026"/>
      <c r="AX122" s="1026"/>
      <c r="AY122" s="1027"/>
      <c r="AZ122" s="1007" t="s">
        <v>486</v>
      </c>
      <c r="BA122" s="997"/>
      <c r="BB122" s="997"/>
      <c r="BC122" s="997"/>
      <c r="BD122" s="997"/>
      <c r="BE122" s="997"/>
      <c r="BF122" s="997"/>
      <c r="BG122" s="997"/>
      <c r="BH122" s="997"/>
      <c r="BI122" s="997"/>
      <c r="BJ122" s="997"/>
      <c r="BK122" s="997"/>
      <c r="BL122" s="997"/>
      <c r="BM122" s="997"/>
      <c r="BN122" s="997"/>
      <c r="BO122" s="997"/>
      <c r="BP122" s="998"/>
      <c r="BQ122" s="1030">
        <v>25708794</v>
      </c>
      <c r="BR122" s="1031"/>
      <c r="BS122" s="1031"/>
      <c r="BT122" s="1031"/>
      <c r="BU122" s="1031"/>
      <c r="BV122" s="1031">
        <v>25345877</v>
      </c>
      <c r="BW122" s="1031"/>
      <c r="BX122" s="1031"/>
      <c r="BY122" s="1031"/>
      <c r="BZ122" s="1031"/>
      <c r="CA122" s="1031">
        <v>25025403</v>
      </c>
      <c r="CB122" s="1031"/>
      <c r="CC122" s="1031"/>
      <c r="CD122" s="1031"/>
      <c r="CE122" s="1031"/>
      <c r="CF122" s="1053">
        <v>242.5</v>
      </c>
      <c r="CG122" s="1054"/>
      <c r="CH122" s="1054"/>
      <c r="CI122" s="1054"/>
      <c r="CJ122" s="1054"/>
      <c r="CK122" s="1045"/>
      <c r="CL122" s="1046"/>
      <c r="CM122" s="1046"/>
      <c r="CN122" s="1046"/>
      <c r="CO122" s="1047"/>
      <c r="CP122" s="1055" t="s">
        <v>408</v>
      </c>
      <c r="CQ122" s="1056"/>
      <c r="CR122" s="1056"/>
      <c r="CS122" s="1056"/>
      <c r="CT122" s="1056"/>
      <c r="CU122" s="1056"/>
      <c r="CV122" s="1056"/>
      <c r="CW122" s="1056"/>
      <c r="CX122" s="1056"/>
      <c r="CY122" s="1056"/>
      <c r="CZ122" s="1056"/>
      <c r="DA122" s="1056"/>
      <c r="DB122" s="1056"/>
      <c r="DC122" s="1056"/>
      <c r="DD122" s="1056"/>
      <c r="DE122" s="1056"/>
      <c r="DF122" s="1057"/>
      <c r="DG122" s="951">
        <v>85342</v>
      </c>
      <c r="DH122" s="952"/>
      <c r="DI122" s="952"/>
      <c r="DJ122" s="952"/>
      <c r="DK122" s="952"/>
      <c r="DL122" s="952">
        <v>79675</v>
      </c>
      <c r="DM122" s="952"/>
      <c r="DN122" s="952"/>
      <c r="DO122" s="952"/>
      <c r="DP122" s="952"/>
      <c r="DQ122" s="952">
        <v>73901</v>
      </c>
      <c r="DR122" s="952"/>
      <c r="DS122" s="952"/>
      <c r="DT122" s="952"/>
      <c r="DU122" s="952"/>
      <c r="DV122" s="953">
        <v>0.7</v>
      </c>
      <c r="DW122" s="953"/>
      <c r="DX122" s="953"/>
      <c r="DY122" s="953"/>
      <c r="DZ122" s="954"/>
    </row>
    <row r="123" spans="1:130" s="225" customFormat="1" ht="26.25" customHeight="1">
      <c r="A123" s="1095"/>
      <c r="B123" s="978"/>
      <c r="C123" s="948" t="s">
        <v>468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459</v>
      </c>
      <c r="AB123" s="991"/>
      <c r="AC123" s="991"/>
      <c r="AD123" s="991"/>
      <c r="AE123" s="992"/>
      <c r="AF123" s="993" t="s">
        <v>132</v>
      </c>
      <c r="AG123" s="991"/>
      <c r="AH123" s="991"/>
      <c r="AI123" s="991"/>
      <c r="AJ123" s="992"/>
      <c r="AK123" s="993" t="s">
        <v>446</v>
      </c>
      <c r="AL123" s="991"/>
      <c r="AM123" s="991"/>
      <c r="AN123" s="991"/>
      <c r="AO123" s="992"/>
      <c r="AP123" s="994" t="s">
        <v>485</v>
      </c>
      <c r="AQ123" s="995"/>
      <c r="AR123" s="995"/>
      <c r="AS123" s="995"/>
      <c r="AT123" s="996"/>
      <c r="AU123" s="1028"/>
      <c r="AV123" s="1029"/>
      <c r="AW123" s="1029"/>
      <c r="AX123" s="1029"/>
      <c r="AY123" s="1029"/>
      <c r="AZ123" s="256" t="s">
        <v>183</v>
      </c>
      <c r="BA123" s="256"/>
      <c r="BB123" s="256"/>
      <c r="BC123" s="256"/>
      <c r="BD123" s="256"/>
      <c r="BE123" s="256"/>
      <c r="BF123" s="256"/>
      <c r="BG123" s="256"/>
      <c r="BH123" s="256"/>
      <c r="BI123" s="256"/>
      <c r="BJ123" s="256"/>
      <c r="BK123" s="256"/>
      <c r="BL123" s="256"/>
      <c r="BM123" s="256"/>
      <c r="BN123" s="256"/>
      <c r="BO123" s="1008" t="s">
        <v>487</v>
      </c>
      <c r="BP123" s="1040"/>
      <c r="BQ123" s="1101">
        <v>38924736</v>
      </c>
      <c r="BR123" s="1102"/>
      <c r="BS123" s="1102"/>
      <c r="BT123" s="1102"/>
      <c r="BU123" s="1102"/>
      <c r="BV123" s="1102">
        <v>39321222</v>
      </c>
      <c r="BW123" s="1102"/>
      <c r="BX123" s="1102"/>
      <c r="BY123" s="1102"/>
      <c r="BZ123" s="1102"/>
      <c r="CA123" s="1102">
        <v>39330141</v>
      </c>
      <c r="CB123" s="1102"/>
      <c r="CC123" s="1102"/>
      <c r="CD123" s="1102"/>
      <c r="CE123" s="1102"/>
      <c r="CF123" s="1033"/>
      <c r="CG123" s="1034"/>
      <c r="CH123" s="1034"/>
      <c r="CI123" s="1034"/>
      <c r="CJ123" s="1035"/>
      <c r="CK123" s="1045"/>
      <c r="CL123" s="1046"/>
      <c r="CM123" s="1046"/>
      <c r="CN123" s="1046"/>
      <c r="CO123" s="1047"/>
      <c r="CP123" s="1055" t="s">
        <v>488</v>
      </c>
      <c r="CQ123" s="1056"/>
      <c r="CR123" s="1056"/>
      <c r="CS123" s="1056"/>
      <c r="CT123" s="1056"/>
      <c r="CU123" s="1056"/>
      <c r="CV123" s="1056"/>
      <c r="CW123" s="1056"/>
      <c r="CX123" s="1056"/>
      <c r="CY123" s="1056"/>
      <c r="CZ123" s="1056"/>
      <c r="DA123" s="1056"/>
      <c r="DB123" s="1056"/>
      <c r="DC123" s="1056"/>
      <c r="DD123" s="1056"/>
      <c r="DE123" s="1056"/>
      <c r="DF123" s="1057"/>
      <c r="DG123" s="990">
        <v>6595</v>
      </c>
      <c r="DH123" s="991"/>
      <c r="DI123" s="991"/>
      <c r="DJ123" s="991"/>
      <c r="DK123" s="992"/>
      <c r="DL123" s="993">
        <v>7183</v>
      </c>
      <c r="DM123" s="991"/>
      <c r="DN123" s="991"/>
      <c r="DO123" s="991"/>
      <c r="DP123" s="992"/>
      <c r="DQ123" s="993">
        <v>6757</v>
      </c>
      <c r="DR123" s="991"/>
      <c r="DS123" s="991"/>
      <c r="DT123" s="991"/>
      <c r="DU123" s="992"/>
      <c r="DV123" s="994">
        <v>0.1</v>
      </c>
      <c r="DW123" s="995"/>
      <c r="DX123" s="995"/>
      <c r="DY123" s="995"/>
      <c r="DZ123" s="996"/>
    </row>
    <row r="124" spans="1:130" s="225" customFormat="1" ht="26.25" customHeight="1" thickBot="1">
      <c r="A124" s="1095"/>
      <c r="B124" s="978"/>
      <c r="C124" s="948" t="s">
        <v>471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459</v>
      </c>
      <c r="AB124" s="991"/>
      <c r="AC124" s="991"/>
      <c r="AD124" s="991"/>
      <c r="AE124" s="992"/>
      <c r="AF124" s="993" t="s">
        <v>446</v>
      </c>
      <c r="AG124" s="991"/>
      <c r="AH124" s="991"/>
      <c r="AI124" s="991"/>
      <c r="AJ124" s="992"/>
      <c r="AK124" s="993" t="s">
        <v>459</v>
      </c>
      <c r="AL124" s="991"/>
      <c r="AM124" s="991"/>
      <c r="AN124" s="991"/>
      <c r="AO124" s="992"/>
      <c r="AP124" s="994" t="s">
        <v>459</v>
      </c>
      <c r="AQ124" s="995"/>
      <c r="AR124" s="995"/>
      <c r="AS124" s="995"/>
      <c r="AT124" s="996"/>
      <c r="AU124" s="1097" t="s">
        <v>489</v>
      </c>
      <c r="AV124" s="1098"/>
      <c r="AW124" s="1098"/>
      <c r="AX124" s="1098"/>
      <c r="AY124" s="1098"/>
      <c r="AZ124" s="1098"/>
      <c r="BA124" s="1098"/>
      <c r="BB124" s="1098"/>
      <c r="BC124" s="1098"/>
      <c r="BD124" s="1098"/>
      <c r="BE124" s="1098"/>
      <c r="BF124" s="1098"/>
      <c r="BG124" s="1098"/>
      <c r="BH124" s="1098"/>
      <c r="BI124" s="1098"/>
      <c r="BJ124" s="1098"/>
      <c r="BK124" s="1098"/>
      <c r="BL124" s="1098"/>
      <c r="BM124" s="1098"/>
      <c r="BN124" s="1098"/>
      <c r="BO124" s="1098"/>
      <c r="BP124" s="1099"/>
      <c r="BQ124" s="1100" t="s">
        <v>447</v>
      </c>
      <c r="BR124" s="1063"/>
      <c r="BS124" s="1063"/>
      <c r="BT124" s="1063"/>
      <c r="BU124" s="1063"/>
      <c r="BV124" s="1063" t="s">
        <v>459</v>
      </c>
      <c r="BW124" s="1063"/>
      <c r="BX124" s="1063"/>
      <c r="BY124" s="1063"/>
      <c r="BZ124" s="1063"/>
      <c r="CA124" s="1063" t="s">
        <v>446</v>
      </c>
      <c r="CB124" s="1063"/>
      <c r="CC124" s="1063"/>
      <c r="CD124" s="1063"/>
      <c r="CE124" s="1063"/>
      <c r="CF124" s="1064"/>
      <c r="CG124" s="1065"/>
      <c r="CH124" s="1065"/>
      <c r="CI124" s="1065"/>
      <c r="CJ124" s="1066"/>
      <c r="CK124" s="1048"/>
      <c r="CL124" s="1048"/>
      <c r="CM124" s="1048"/>
      <c r="CN124" s="1048"/>
      <c r="CO124" s="1049"/>
      <c r="CP124" s="1055" t="s">
        <v>490</v>
      </c>
      <c r="CQ124" s="1056"/>
      <c r="CR124" s="1056"/>
      <c r="CS124" s="1056"/>
      <c r="CT124" s="1056"/>
      <c r="CU124" s="1056"/>
      <c r="CV124" s="1056"/>
      <c r="CW124" s="1056"/>
      <c r="CX124" s="1056"/>
      <c r="CY124" s="1056"/>
      <c r="CZ124" s="1056"/>
      <c r="DA124" s="1056"/>
      <c r="DB124" s="1056"/>
      <c r="DC124" s="1056"/>
      <c r="DD124" s="1056"/>
      <c r="DE124" s="1056"/>
      <c r="DF124" s="1057"/>
      <c r="DG124" s="1039">
        <v>1855</v>
      </c>
      <c r="DH124" s="1017"/>
      <c r="DI124" s="1017"/>
      <c r="DJ124" s="1017"/>
      <c r="DK124" s="1018"/>
      <c r="DL124" s="1016">
        <v>676</v>
      </c>
      <c r="DM124" s="1017"/>
      <c r="DN124" s="1017"/>
      <c r="DO124" s="1017"/>
      <c r="DP124" s="1018"/>
      <c r="DQ124" s="1016">
        <v>3033</v>
      </c>
      <c r="DR124" s="1017"/>
      <c r="DS124" s="1017"/>
      <c r="DT124" s="1017"/>
      <c r="DU124" s="1018"/>
      <c r="DV124" s="1019">
        <v>0</v>
      </c>
      <c r="DW124" s="1020"/>
      <c r="DX124" s="1020"/>
      <c r="DY124" s="1020"/>
      <c r="DZ124" s="1021"/>
    </row>
    <row r="125" spans="1:130" s="225" customFormat="1" ht="26.25" customHeight="1">
      <c r="A125" s="1095"/>
      <c r="B125" s="978"/>
      <c r="C125" s="948" t="s">
        <v>474</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449</v>
      </c>
      <c r="AB125" s="991"/>
      <c r="AC125" s="991"/>
      <c r="AD125" s="991"/>
      <c r="AE125" s="992"/>
      <c r="AF125" s="993" t="s">
        <v>447</v>
      </c>
      <c r="AG125" s="991"/>
      <c r="AH125" s="991"/>
      <c r="AI125" s="991"/>
      <c r="AJ125" s="992"/>
      <c r="AK125" s="993" t="s">
        <v>132</v>
      </c>
      <c r="AL125" s="991"/>
      <c r="AM125" s="991"/>
      <c r="AN125" s="991"/>
      <c r="AO125" s="992"/>
      <c r="AP125" s="994" t="s">
        <v>449</v>
      </c>
      <c r="AQ125" s="995"/>
      <c r="AR125" s="995"/>
      <c r="AS125" s="995"/>
      <c r="AT125" s="996"/>
      <c r="AU125" s="257"/>
      <c r="AV125" s="258"/>
      <c r="AW125" s="258"/>
      <c r="AX125" s="258"/>
      <c r="AY125" s="258"/>
      <c r="AZ125" s="258"/>
      <c r="BA125" s="258"/>
      <c r="BB125" s="258"/>
      <c r="BC125" s="258"/>
      <c r="BD125" s="258"/>
      <c r="BE125" s="258"/>
      <c r="BF125" s="258"/>
      <c r="BG125" s="258"/>
      <c r="BH125" s="258"/>
      <c r="BI125" s="258"/>
      <c r="BJ125" s="258"/>
      <c r="BK125" s="258"/>
      <c r="BL125" s="258"/>
      <c r="BM125" s="258"/>
      <c r="BN125" s="258"/>
      <c r="BO125" s="258"/>
      <c r="BP125" s="258"/>
      <c r="BQ125" s="259"/>
      <c r="BR125" s="259"/>
      <c r="BS125" s="259"/>
      <c r="BT125" s="259"/>
      <c r="BU125" s="259"/>
      <c r="BV125" s="259"/>
      <c r="BW125" s="259"/>
      <c r="BX125" s="259"/>
      <c r="BY125" s="259"/>
      <c r="BZ125" s="259"/>
      <c r="CA125" s="259"/>
      <c r="CB125" s="259"/>
      <c r="CC125" s="259"/>
      <c r="CD125" s="259"/>
      <c r="CE125" s="259"/>
      <c r="CF125" s="259"/>
      <c r="CG125" s="259"/>
      <c r="CH125" s="259"/>
      <c r="CI125" s="259"/>
      <c r="CJ125" s="260"/>
      <c r="CK125" s="1058" t="s">
        <v>491</v>
      </c>
      <c r="CL125" s="1043"/>
      <c r="CM125" s="1043"/>
      <c r="CN125" s="1043"/>
      <c r="CO125" s="1044"/>
      <c r="CP125" s="972" t="s">
        <v>492</v>
      </c>
      <c r="CQ125" s="921"/>
      <c r="CR125" s="921"/>
      <c r="CS125" s="921"/>
      <c r="CT125" s="921"/>
      <c r="CU125" s="921"/>
      <c r="CV125" s="921"/>
      <c r="CW125" s="921"/>
      <c r="CX125" s="921"/>
      <c r="CY125" s="921"/>
      <c r="CZ125" s="921"/>
      <c r="DA125" s="921"/>
      <c r="DB125" s="921"/>
      <c r="DC125" s="921"/>
      <c r="DD125" s="921"/>
      <c r="DE125" s="921"/>
      <c r="DF125" s="922"/>
      <c r="DG125" s="958" t="s">
        <v>447</v>
      </c>
      <c r="DH125" s="959"/>
      <c r="DI125" s="959"/>
      <c r="DJ125" s="959"/>
      <c r="DK125" s="959"/>
      <c r="DL125" s="959" t="s">
        <v>132</v>
      </c>
      <c r="DM125" s="959"/>
      <c r="DN125" s="959"/>
      <c r="DO125" s="959"/>
      <c r="DP125" s="959"/>
      <c r="DQ125" s="959" t="s">
        <v>449</v>
      </c>
      <c r="DR125" s="959"/>
      <c r="DS125" s="959"/>
      <c r="DT125" s="959"/>
      <c r="DU125" s="959"/>
      <c r="DV125" s="960" t="s">
        <v>449</v>
      </c>
      <c r="DW125" s="960"/>
      <c r="DX125" s="960"/>
      <c r="DY125" s="960"/>
      <c r="DZ125" s="961"/>
    </row>
    <row r="126" spans="1:130" s="225" customFormat="1" ht="26.25" customHeight="1" thickBot="1">
      <c r="A126" s="1095"/>
      <c r="B126" s="978"/>
      <c r="C126" s="948" t="s">
        <v>476</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75977</v>
      </c>
      <c r="AB126" s="991"/>
      <c r="AC126" s="991"/>
      <c r="AD126" s="991"/>
      <c r="AE126" s="992"/>
      <c r="AF126" s="993" t="s">
        <v>446</v>
      </c>
      <c r="AG126" s="991"/>
      <c r="AH126" s="991"/>
      <c r="AI126" s="991"/>
      <c r="AJ126" s="992"/>
      <c r="AK126" s="993" t="s">
        <v>132</v>
      </c>
      <c r="AL126" s="991"/>
      <c r="AM126" s="991"/>
      <c r="AN126" s="991"/>
      <c r="AO126" s="992"/>
      <c r="AP126" s="994" t="s">
        <v>132</v>
      </c>
      <c r="AQ126" s="995"/>
      <c r="AR126" s="995"/>
      <c r="AS126" s="995"/>
      <c r="AT126" s="996"/>
      <c r="AU126" s="261"/>
      <c r="AV126" s="261"/>
      <c r="AW126" s="261"/>
      <c r="AX126" s="261"/>
      <c r="AY126" s="261"/>
      <c r="AZ126" s="261"/>
      <c r="BA126" s="261"/>
      <c r="BB126" s="261"/>
      <c r="BC126" s="261"/>
      <c r="BD126" s="261"/>
      <c r="BE126" s="261"/>
      <c r="BF126" s="261"/>
      <c r="BG126" s="261"/>
      <c r="BH126" s="261"/>
      <c r="BI126" s="261"/>
      <c r="BJ126" s="261"/>
      <c r="BK126" s="261"/>
      <c r="BL126" s="261"/>
      <c r="BM126" s="261"/>
      <c r="BN126" s="261"/>
      <c r="BO126" s="261"/>
      <c r="BP126" s="261"/>
      <c r="BQ126" s="261"/>
      <c r="BR126" s="261"/>
      <c r="BS126" s="261"/>
      <c r="BT126" s="261"/>
      <c r="BU126" s="261"/>
      <c r="BV126" s="261"/>
      <c r="BW126" s="261"/>
      <c r="BX126" s="261"/>
      <c r="BY126" s="261"/>
      <c r="BZ126" s="261"/>
      <c r="CA126" s="261"/>
      <c r="CB126" s="261"/>
      <c r="CC126" s="261"/>
      <c r="CD126" s="262"/>
      <c r="CE126" s="262"/>
      <c r="CF126" s="262"/>
      <c r="CG126" s="259"/>
      <c r="CH126" s="259"/>
      <c r="CI126" s="259"/>
      <c r="CJ126" s="260"/>
      <c r="CK126" s="1059"/>
      <c r="CL126" s="1046"/>
      <c r="CM126" s="1046"/>
      <c r="CN126" s="1046"/>
      <c r="CO126" s="1047"/>
      <c r="CP126" s="981" t="s">
        <v>493</v>
      </c>
      <c r="CQ126" s="982"/>
      <c r="CR126" s="982"/>
      <c r="CS126" s="982"/>
      <c r="CT126" s="982"/>
      <c r="CU126" s="982"/>
      <c r="CV126" s="982"/>
      <c r="CW126" s="982"/>
      <c r="CX126" s="982"/>
      <c r="CY126" s="982"/>
      <c r="CZ126" s="982"/>
      <c r="DA126" s="982"/>
      <c r="DB126" s="982"/>
      <c r="DC126" s="982"/>
      <c r="DD126" s="982"/>
      <c r="DE126" s="982"/>
      <c r="DF126" s="983"/>
      <c r="DG126" s="951" t="s">
        <v>132</v>
      </c>
      <c r="DH126" s="952"/>
      <c r="DI126" s="952"/>
      <c r="DJ126" s="952"/>
      <c r="DK126" s="952"/>
      <c r="DL126" s="952" t="s">
        <v>446</v>
      </c>
      <c r="DM126" s="952"/>
      <c r="DN126" s="952"/>
      <c r="DO126" s="952"/>
      <c r="DP126" s="952"/>
      <c r="DQ126" s="952" t="s">
        <v>132</v>
      </c>
      <c r="DR126" s="952"/>
      <c r="DS126" s="952"/>
      <c r="DT126" s="952"/>
      <c r="DU126" s="952"/>
      <c r="DV126" s="953" t="s">
        <v>447</v>
      </c>
      <c r="DW126" s="953"/>
      <c r="DX126" s="953"/>
      <c r="DY126" s="953"/>
      <c r="DZ126" s="954"/>
    </row>
    <row r="127" spans="1:130" s="225" customFormat="1" ht="26.25" customHeight="1">
      <c r="A127" s="1096"/>
      <c r="B127" s="980"/>
      <c r="C127" s="1036" t="s">
        <v>494</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0">
        <v>2714</v>
      </c>
      <c r="AB127" s="991"/>
      <c r="AC127" s="991"/>
      <c r="AD127" s="991"/>
      <c r="AE127" s="992"/>
      <c r="AF127" s="993">
        <v>2170</v>
      </c>
      <c r="AG127" s="991"/>
      <c r="AH127" s="991"/>
      <c r="AI127" s="991"/>
      <c r="AJ127" s="992"/>
      <c r="AK127" s="993">
        <v>1608</v>
      </c>
      <c r="AL127" s="991"/>
      <c r="AM127" s="991"/>
      <c r="AN127" s="991"/>
      <c r="AO127" s="992"/>
      <c r="AP127" s="994">
        <v>0</v>
      </c>
      <c r="AQ127" s="995"/>
      <c r="AR127" s="995"/>
      <c r="AS127" s="995"/>
      <c r="AT127" s="996"/>
      <c r="AU127" s="261"/>
      <c r="AV127" s="261"/>
      <c r="AW127" s="261"/>
      <c r="AX127" s="1067" t="s">
        <v>495</v>
      </c>
      <c r="AY127" s="1068"/>
      <c r="AZ127" s="1068"/>
      <c r="BA127" s="1068"/>
      <c r="BB127" s="1068"/>
      <c r="BC127" s="1068"/>
      <c r="BD127" s="1068"/>
      <c r="BE127" s="1069"/>
      <c r="BF127" s="1070" t="s">
        <v>496</v>
      </c>
      <c r="BG127" s="1068"/>
      <c r="BH127" s="1068"/>
      <c r="BI127" s="1068"/>
      <c r="BJ127" s="1068"/>
      <c r="BK127" s="1068"/>
      <c r="BL127" s="1069"/>
      <c r="BM127" s="1070" t="s">
        <v>497</v>
      </c>
      <c r="BN127" s="1068"/>
      <c r="BO127" s="1068"/>
      <c r="BP127" s="1068"/>
      <c r="BQ127" s="1068"/>
      <c r="BR127" s="1068"/>
      <c r="BS127" s="1069"/>
      <c r="BT127" s="1070" t="s">
        <v>498</v>
      </c>
      <c r="BU127" s="1068"/>
      <c r="BV127" s="1068"/>
      <c r="BW127" s="1068"/>
      <c r="BX127" s="1068"/>
      <c r="BY127" s="1068"/>
      <c r="BZ127" s="1093"/>
      <c r="CA127" s="261"/>
      <c r="CB127" s="261"/>
      <c r="CC127" s="261"/>
      <c r="CD127" s="262"/>
      <c r="CE127" s="262"/>
      <c r="CF127" s="262"/>
      <c r="CG127" s="259"/>
      <c r="CH127" s="259"/>
      <c r="CI127" s="259"/>
      <c r="CJ127" s="260"/>
      <c r="CK127" s="1059"/>
      <c r="CL127" s="1046"/>
      <c r="CM127" s="1046"/>
      <c r="CN127" s="1046"/>
      <c r="CO127" s="1047"/>
      <c r="CP127" s="981" t="s">
        <v>499</v>
      </c>
      <c r="CQ127" s="982"/>
      <c r="CR127" s="982"/>
      <c r="CS127" s="982"/>
      <c r="CT127" s="982"/>
      <c r="CU127" s="982"/>
      <c r="CV127" s="982"/>
      <c r="CW127" s="982"/>
      <c r="CX127" s="982"/>
      <c r="CY127" s="982"/>
      <c r="CZ127" s="982"/>
      <c r="DA127" s="982"/>
      <c r="DB127" s="982"/>
      <c r="DC127" s="982"/>
      <c r="DD127" s="982"/>
      <c r="DE127" s="982"/>
      <c r="DF127" s="983"/>
      <c r="DG127" s="951" t="s">
        <v>449</v>
      </c>
      <c r="DH127" s="952"/>
      <c r="DI127" s="952"/>
      <c r="DJ127" s="952"/>
      <c r="DK127" s="952"/>
      <c r="DL127" s="952" t="s">
        <v>485</v>
      </c>
      <c r="DM127" s="952"/>
      <c r="DN127" s="952"/>
      <c r="DO127" s="952"/>
      <c r="DP127" s="952"/>
      <c r="DQ127" s="952" t="s">
        <v>449</v>
      </c>
      <c r="DR127" s="952"/>
      <c r="DS127" s="952"/>
      <c r="DT127" s="952"/>
      <c r="DU127" s="952"/>
      <c r="DV127" s="953" t="s">
        <v>447</v>
      </c>
      <c r="DW127" s="953"/>
      <c r="DX127" s="953"/>
      <c r="DY127" s="953"/>
      <c r="DZ127" s="954"/>
    </row>
    <row r="128" spans="1:130" s="225" customFormat="1" ht="26.25" customHeight="1" thickBot="1">
      <c r="A128" s="1079" t="s">
        <v>500</v>
      </c>
      <c r="B128" s="1080"/>
      <c r="C128" s="1080"/>
      <c r="D128" s="1080"/>
      <c r="E128" s="1080"/>
      <c r="F128" s="1080"/>
      <c r="G128" s="1080"/>
      <c r="H128" s="1080"/>
      <c r="I128" s="1080"/>
      <c r="J128" s="1080"/>
      <c r="K128" s="1080"/>
      <c r="L128" s="1080"/>
      <c r="M128" s="1080"/>
      <c r="N128" s="1080"/>
      <c r="O128" s="1080"/>
      <c r="P128" s="1080"/>
      <c r="Q128" s="1080"/>
      <c r="R128" s="1080"/>
      <c r="S128" s="1080"/>
      <c r="T128" s="1080"/>
      <c r="U128" s="1080"/>
      <c r="V128" s="1080"/>
      <c r="W128" s="1081" t="s">
        <v>501</v>
      </c>
      <c r="X128" s="1081"/>
      <c r="Y128" s="1081"/>
      <c r="Z128" s="1082"/>
      <c r="AA128" s="1083">
        <v>101684</v>
      </c>
      <c r="AB128" s="1084"/>
      <c r="AC128" s="1084"/>
      <c r="AD128" s="1084"/>
      <c r="AE128" s="1085"/>
      <c r="AF128" s="1086">
        <v>101924</v>
      </c>
      <c r="AG128" s="1084"/>
      <c r="AH128" s="1084"/>
      <c r="AI128" s="1084"/>
      <c r="AJ128" s="1085"/>
      <c r="AK128" s="1086">
        <v>104807</v>
      </c>
      <c r="AL128" s="1084"/>
      <c r="AM128" s="1084"/>
      <c r="AN128" s="1084"/>
      <c r="AO128" s="1085"/>
      <c r="AP128" s="1087"/>
      <c r="AQ128" s="1088"/>
      <c r="AR128" s="1088"/>
      <c r="AS128" s="1088"/>
      <c r="AT128" s="1089"/>
      <c r="AU128" s="261"/>
      <c r="AV128" s="261"/>
      <c r="AW128" s="261"/>
      <c r="AX128" s="920" t="s">
        <v>502</v>
      </c>
      <c r="AY128" s="921"/>
      <c r="AZ128" s="921"/>
      <c r="BA128" s="921"/>
      <c r="BB128" s="921"/>
      <c r="BC128" s="921"/>
      <c r="BD128" s="921"/>
      <c r="BE128" s="922"/>
      <c r="BF128" s="1090" t="s">
        <v>132</v>
      </c>
      <c r="BG128" s="1091"/>
      <c r="BH128" s="1091"/>
      <c r="BI128" s="1091"/>
      <c r="BJ128" s="1091"/>
      <c r="BK128" s="1091"/>
      <c r="BL128" s="1092"/>
      <c r="BM128" s="1090">
        <v>12.9</v>
      </c>
      <c r="BN128" s="1091"/>
      <c r="BO128" s="1091"/>
      <c r="BP128" s="1091"/>
      <c r="BQ128" s="1091"/>
      <c r="BR128" s="1091"/>
      <c r="BS128" s="1092"/>
      <c r="BT128" s="1090">
        <v>20</v>
      </c>
      <c r="BU128" s="1091"/>
      <c r="BV128" s="1091"/>
      <c r="BW128" s="1091"/>
      <c r="BX128" s="1091"/>
      <c r="BY128" s="1091"/>
      <c r="BZ128" s="1115"/>
      <c r="CA128" s="262"/>
      <c r="CB128" s="262"/>
      <c r="CC128" s="262"/>
      <c r="CD128" s="262"/>
      <c r="CE128" s="262"/>
      <c r="CF128" s="262"/>
      <c r="CG128" s="259"/>
      <c r="CH128" s="259"/>
      <c r="CI128" s="259"/>
      <c r="CJ128" s="260"/>
      <c r="CK128" s="1060"/>
      <c r="CL128" s="1061"/>
      <c r="CM128" s="1061"/>
      <c r="CN128" s="1061"/>
      <c r="CO128" s="1062"/>
      <c r="CP128" s="1071" t="s">
        <v>503</v>
      </c>
      <c r="CQ128" s="1072"/>
      <c r="CR128" s="1072"/>
      <c r="CS128" s="1072"/>
      <c r="CT128" s="1072"/>
      <c r="CU128" s="1072"/>
      <c r="CV128" s="1072"/>
      <c r="CW128" s="1072"/>
      <c r="CX128" s="1072"/>
      <c r="CY128" s="1072"/>
      <c r="CZ128" s="1072"/>
      <c r="DA128" s="1072"/>
      <c r="DB128" s="1072"/>
      <c r="DC128" s="1072"/>
      <c r="DD128" s="1072"/>
      <c r="DE128" s="1072"/>
      <c r="DF128" s="1073"/>
      <c r="DG128" s="1074">
        <v>18296</v>
      </c>
      <c r="DH128" s="1075"/>
      <c r="DI128" s="1075"/>
      <c r="DJ128" s="1075"/>
      <c r="DK128" s="1075"/>
      <c r="DL128" s="1075">
        <v>16990</v>
      </c>
      <c r="DM128" s="1075"/>
      <c r="DN128" s="1075"/>
      <c r="DO128" s="1075"/>
      <c r="DP128" s="1075"/>
      <c r="DQ128" s="1076">
        <v>15681</v>
      </c>
      <c r="DR128" s="1076"/>
      <c r="DS128" s="1076"/>
      <c r="DT128" s="1076"/>
      <c r="DU128" s="1076"/>
      <c r="DV128" s="1077">
        <v>1.1000000000000001</v>
      </c>
      <c r="DW128" s="1077"/>
      <c r="DX128" s="1077"/>
      <c r="DY128" s="1077"/>
      <c r="DZ128" s="1078"/>
    </row>
    <row r="129" spans="1:131" s="225" customFormat="1" ht="26.25" customHeight="1">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9" t="s">
        <v>504</v>
      </c>
      <c r="X129" s="1110"/>
      <c r="Y129" s="1110"/>
      <c r="Z129" s="1111"/>
      <c r="AA129" s="990">
        <v>13788930</v>
      </c>
      <c r="AB129" s="991"/>
      <c r="AC129" s="991"/>
      <c r="AD129" s="991"/>
      <c r="AE129" s="992"/>
      <c r="AF129" s="993">
        <v>13633043</v>
      </c>
      <c r="AG129" s="991"/>
      <c r="AH129" s="991"/>
      <c r="AI129" s="991"/>
      <c r="AJ129" s="992"/>
      <c r="AK129" s="993">
        <v>13467401</v>
      </c>
      <c r="AL129" s="991"/>
      <c r="AM129" s="991"/>
      <c r="AN129" s="991"/>
      <c r="AO129" s="992"/>
      <c r="AP129" s="1112"/>
      <c r="AQ129" s="1113"/>
      <c r="AR129" s="1113"/>
      <c r="AS129" s="1113"/>
      <c r="AT129" s="1114"/>
      <c r="AU129" s="263"/>
      <c r="AV129" s="263"/>
      <c r="AW129" s="263"/>
      <c r="AX129" s="1103" t="s">
        <v>505</v>
      </c>
      <c r="AY129" s="982"/>
      <c r="AZ129" s="982"/>
      <c r="BA129" s="982"/>
      <c r="BB129" s="982"/>
      <c r="BC129" s="982"/>
      <c r="BD129" s="982"/>
      <c r="BE129" s="983"/>
      <c r="BF129" s="1104" t="s">
        <v>473</v>
      </c>
      <c r="BG129" s="1105"/>
      <c r="BH129" s="1105"/>
      <c r="BI129" s="1105"/>
      <c r="BJ129" s="1105"/>
      <c r="BK129" s="1105"/>
      <c r="BL129" s="1106"/>
      <c r="BM129" s="1104">
        <v>17.899999999999999</v>
      </c>
      <c r="BN129" s="1105"/>
      <c r="BO129" s="1105"/>
      <c r="BP129" s="1105"/>
      <c r="BQ129" s="1105"/>
      <c r="BR129" s="1105"/>
      <c r="BS129" s="1106"/>
      <c r="BT129" s="1104">
        <v>30</v>
      </c>
      <c r="BU129" s="1107"/>
      <c r="BV129" s="1107"/>
      <c r="BW129" s="1107"/>
      <c r="BX129" s="1107"/>
      <c r="BY129" s="1107"/>
      <c r="BZ129" s="1108"/>
      <c r="CA129" s="264"/>
      <c r="CB129" s="264"/>
      <c r="CC129" s="264"/>
      <c r="CD129" s="264"/>
      <c r="CE129" s="264"/>
      <c r="CF129" s="264"/>
      <c r="CG129" s="264"/>
      <c r="CH129" s="264"/>
      <c r="CI129" s="264"/>
      <c r="CJ129" s="264"/>
      <c r="CK129" s="264"/>
      <c r="CL129" s="264"/>
      <c r="CM129" s="264"/>
      <c r="CN129" s="264"/>
      <c r="CO129" s="264"/>
      <c r="CP129" s="264"/>
      <c r="CQ129" s="264"/>
      <c r="CR129" s="264"/>
      <c r="CS129" s="264"/>
      <c r="CT129" s="264"/>
      <c r="CU129" s="264"/>
      <c r="CV129" s="264"/>
      <c r="CW129" s="264"/>
      <c r="CX129" s="264"/>
      <c r="CY129" s="264"/>
      <c r="CZ129" s="264"/>
      <c r="DA129" s="264"/>
      <c r="DB129" s="264"/>
      <c r="DC129" s="264"/>
      <c r="DD129" s="264"/>
      <c r="DE129" s="264"/>
      <c r="DF129" s="264"/>
      <c r="DG129" s="264"/>
      <c r="DH129" s="264"/>
      <c r="DI129" s="264"/>
      <c r="DJ129" s="264"/>
      <c r="DK129" s="264"/>
      <c r="DL129" s="264"/>
      <c r="DM129" s="264"/>
      <c r="DN129" s="264"/>
      <c r="DO129" s="264"/>
      <c r="DP129" s="232"/>
      <c r="DQ129" s="232"/>
      <c r="DR129" s="232"/>
      <c r="DS129" s="232"/>
      <c r="DT129" s="232"/>
      <c r="DU129" s="232"/>
      <c r="DV129" s="232"/>
      <c r="DW129" s="232"/>
      <c r="DX129" s="232"/>
      <c r="DY129" s="232"/>
      <c r="DZ129" s="236"/>
    </row>
    <row r="130" spans="1:131" s="225" customFormat="1" ht="26.25" customHeight="1">
      <c r="A130" s="962" t="s">
        <v>506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9" t="s">
        <v>507</v>
      </c>
      <c r="X130" s="1110"/>
      <c r="Y130" s="1110"/>
      <c r="Z130" s="1111"/>
      <c r="AA130" s="990">
        <v>3060781</v>
      </c>
      <c r="AB130" s="991"/>
      <c r="AC130" s="991"/>
      <c r="AD130" s="991"/>
      <c r="AE130" s="992"/>
      <c r="AF130" s="993">
        <v>3141489</v>
      </c>
      <c r="AG130" s="991"/>
      <c r="AH130" s="991"/>
      <c r="AI130" s="991"/>
      <c r="AJ130" s="992"/>
      <c r="AK130" s="993">
        <v>3147598</v>
      </c>
      <c r="AL130" s="991"/>
      <c r="AM130" s="991"/>
      <c r="AN130" s="991"/>
      <c r="AO130" s="992"/>
      <c r="AP130" s="1112"/>
      <c r="AQ130" s="1113"/>
      <c r="AR130" s="1113"/>
      <c r="AS130" s="1113"/>
      <c r="AT130" s="1114"/>
      <c r="AU130" s="263"/>
      <c r="AV130" s="263"/>
      <c r="AW130" s="263"/>
      <c r="AX130" s="1103" t="s">
        <v>508</v>
      </c>
      <c r="AY130" s="982"/>
      <c r="AZ130" s="982"/>
      <c r="BA130" s="982"/>
      <c r="BB130" s="982"/>
      <c r="BC130" s="982"/>
      <c r="BD130" s="982"/>
      <c r="BE130" s="983"/>
      <c r="BF130" s="1140">
        <v>6.3</v>
      </c>
      <c r="BG130" s="1141"/>
      <c r="BH130" s="1141"/>
      <c r="BI130" s="1141"/>
      <c r="BJ130" s="1141"/>
      <c r="BK130" s="1141"/>
      <c r="BL130" s="1142"/>
      <c r="BM130" s="1140">
        <v>25</v>
      </c>
      <c r="BN130" s="1141"/>
      <c r="BO130" s="1141"/>
      <c r="BP130" s="1141"/>
      <c r="BQ130" s="1141"/>
      <c r="BR130" s="1141"/>
      <c r="BS130" s="1142"/>
      <c r="BT130" s="1140">
        <v>35</v>
      </c>
      <c r="BU130" s="1143"/>
      <c r="BV130" s="1143"/>
      <c r="BW130" s="1143"/>
      <c r="BX130" s="1143"/>
      <c r="BY130" s="1143"/>
      <c r="BZ130" s="1144"/>
      <c r="CA130" s="264"/>
      <c r="CB130" s="264"/>
      <c r="CC130" s="264"/>
      <c r="CD130" s="264"/>
      <c r="CE130" s="264"/>
      <c r="CF130" s="264"/>
      <c r="CG130" s="264"/>
      <c r="CH130" s="264"/>
      <c r="CI130" s="264"/>
      <c r="CJ130" s="264"/>
      <c r="CK130" s="264"/>
      <c r="CL130" s="264"/>
      <c r="CM130" s="264"/>
      <c r="CN130" s="264"/>
      <c r="CO130" s="264"/>
      <c r="CP130" s="264"/>
      <c r="CQ130" s="264"/>
      <c r="CR130" s="264"/>
      <c r="CS130" s="264"/>
      <c r="CT130" s="264"/>
      <c r="CU130" s="264"/>
      <c r="CV130" s="264"/>
      <c r="CW130" s="264"/>
      <c r="CX130" s="264"/>
      <c r="CY130" s="264"/>
      <c r="CZ130" s="264"/>
      <c r="DA130" s="264"/>
      <c r="DB130" s="264"/>
      <c r="DC130" s="264"/>
      <c r="DD130" s="264"/>
      <c r="DE130" s="264"/>
      <c r="DF130" s="264"/>
      <c r="DG130" s="264"/>
      <c r="DH130" s="264"/>
      <c r="DI130" s="264"/>
      <c r="DJ130" s="264"/>
      <c r="DK130" s="264"/>
      <c r="DL130" s="264"/>
      <c r="DM130" s="264"/>
      <c r="DN130" s="264"/>
      <c r="DO130" s="264"/>
      <c r="DP130" s="232"/>
      <c r="DQ130" s="232"/>
      <c r="DR130" s="232"/>
      <c r="DS130" s="232"/>
      <c r="DT130" s="232"/>
      <c r="DU130" s="232"/>
      <c r="DV130" s="232"/>
      <c r="DW130" s="232"/>
      <c r="DX130" s="232"/>
      <c r="DY130" s="232"/>
      <c r="DZ130" s="236"/>
    </row>
    <row r="131" spans="1:131" s="225" customFormat="1" ht="26.25" customHeight="1" thickBot="1">
      <c r="A131" s="1145"/>
      <c r="B131" s="1146"/>
      <c r="C131" s="1146"/>
      <c r="D131" s="1146"/>
      <c r="E131" s="1146"/>
      <c r="F131" s="1146"/>
      <c r="G131" s="1146"/>
      <c r="H131" s="1146"/>
      <c r="I131" s="1146"/>
      <c r="J131" s="1146"/>
      <c r="K131" s="1146"/>
      <c r="L131" s="1146"/>
      <c r="M131" s="1146"/>
      <c r="N131" s="1146"/>
      <c r="O131" s="1146"/>
      <c r="P131" s="1146"/>
      <c r="Q131" s="1146"/>
      <c r="R131" s="1146"/>
      <c r="S131" s="1146"/>
      <c r="T131" s="1146"/>
      <c r="U131" s="1146"/>
      <c r="V131" s="1146"/>
      <c r="W131" s="1147" t="s">
        <v>509</v>
      </c>
      <c r="X131" s="1148"/>
      <c r="Y131" s="1148"/>
      <c r="Z131" s="1149"/>
      <c r="AA131" s="1039">
        <v>10728149</v>
      </c>
      <c r="AB131" s="1017"/>
      <c r="AC131" s="1017"/>
      <c r="AD131" s="1017"/>
      <c r="AE131" s="1018"/>
      <c r="AF131" s="1016">
        <v>10491554</v>
      </c>
      <c r="AG131" s="1017"/>
      <c r="AH131" s="1017"/>
      <c r="AI131" s="1017"/>
      <c r="AJ131" s="1018"/>
      <c r="AK131" s="1016">
        <v>10319803</v>
      </c>
      <c r="AL131" s="1017"/>
      <c r="AM131" s="1017"/>
      <c r="AN131" s="1017"/>
      <c r="AO131" s="1018"/>
      <c r="AP131" s="1150"/>
      <c r="AQ131" s="1151"/>
      <c r="AR131" s="1151"/>
      <c r="AS131" s="1151"/>
      <c r="AT131" s="1152"/>
      <c r="AU131" s="263"/>
      <c r="AV131" s="263"/>
      <c r="AW131" s="263"/>
      <c r="AX131" s="1122" t="s">
        <v>510</v>
      </c>
      <c r="AY131" s="1072"/>
      <c r="AZ131" s="1072"/>
      <c r="BA131" s="1072"/>
      <c r="BB131" s="1072"/>
      <c r="BC131" s="1072"/>
      <c r="BD131" s="1072"/>
      <c r="BE131" s="1073"/>
      <c r="BF131" s="1123" t="s">
        <v>132</v>
      </c>
      <c r="BG131" s="1124"/>
      <c r="BH131" s="1124"/>
      <c r="BI131" s="1124"/>
      <c r="BJ131" s="1124"/>
      <c r="BK131" s="1124"/>
      <c r="BL131" s="1125"/>
      <c r="BM131" s="1123">
        <v>350</v>
      </c>
      <c r="BN131" s="1124"/>
      <c r="BO131" s="1124"/>
      <c r="BP131" s="1124"/>
      <c r="BQ131" s="1124"/>
      <c r="BR131" s="1124"/>
      <c r="BS131" s="1125"/>
      <c r="BT131" s="1126"/>
      <c r="BU131" s="1127"/>
      <c r="BV131" s="1127"/>
      <c r="BW131" s="1127"/>
      <c r="BX131" s="1127"/>
      <c r="BY131" s="1127"/>
      <c r="BZ131" s="1128"/>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32"/>
      <c r="DQ131" s="232"/>
      <c r="DR131" s="232"/>
      <c r="DS131" s="232"/>
      <c r="DT131" s="232"/>
      <c r="DU131" s="232"/>
      <c r="DV131" s="232"/>
      <c r="DW131" s="232"/>
      <c r="DX131" s="232"/>
      <c r="DY131" s="232"/>
      <c r="DZ131" s="236"/>
    </row>
    <row r="132" spans="1:131" s="225" customFormat="1" ht="26.25" customHeight="1">
      <c r="A132" s="1129" t="s">
        <v>511</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512</v>
      </c>
      <c r="W132" s="1133"/>
      <c r="X132" s="1133"/>
      <c r="Y132" s="1133"/>
      <c r="Z132" s="1134"/>
      <c r="AA132" s="1135">
        <v>7.2609356939999996</v>
      </c>
      <c r="AB132" s="1136"/>
      <c r="AC132" s="1136"/>
      <c r="AD132" s="1136"/>
      <c r="AE132" s="1137"/>
      <c r="AF132" s="1138">
        <v>5.9859673789999999</v>
      </c>
      <c r="AG132" s="1136"/>
      <c r="AH132" s="1136"/>
      <c r="AI132" s="1136"/>
      <c r="AJ132" s="1137"/>
      <c r="AK132" s="1138">
        <v>5.6633639230000004</v>
      </c>
      <c r="AL132" s="1136"/>
      <c r="AM132" s="1136"/>
      <c r="AN132" s="1136"/>
      <c r="AO132" s="1137"/>
      <c r="AP132" s="1033"/>
      <c r="AQ132" s="1034"/>
      <c r="AR132" s="1034"/>
      <c r="AS132" s="1034"/>
      <c r="AT132" s="1139"/>
      <c r="AU132" s="265"/>
      <c r="AV132" s="266"/>
      <c r="AW132" s="266"/>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64"/>
      <c r="CB132" s="264"/>
      <c r="CC132" s="264"/>
      <c r="CD132" s="264"/>
      <c r="CE132" s="264"/>
      <c r="CF132" s="264"/>
      <c r="CG132" s="264"/>
      <c r="CH132" s="264"/>
      <c r="CI132" s="264"/>
      <c r="CJ132" s="264"/>
      <c r="CK132" s="264"/>
      <c r="CL132" s="264"/>
      <c r="CM132" s="264"/>
      <c r="CN132" s="264"/>
      <c r="CO132" s="264"/>
      <c r="CP132" s="264"/>
      <c r="CQ132" s="264"/>
      <c r="CR132" s="264"/>
      <c r="CS132" s="264"/>
      <c r="CT132" s="264"/>
      <c r="CU132" s="264"/>
      <c r="CV132" s="264"/>
      <c r="CW132" s="264"/>
      <c r="CX132" s="264"/>
      <c r="CY132" s="264"/>
      <c r="CZ132" s="264"/>
      <c r="DA132" s="264"/>
      <c r="DB132" s="264"/>
      <c r="DC132" s="264"/>
      <c r="DD132" s="264"/>
      <c r="DE132" s="264"/>
      <c r="DF132" s="264"/>
      <c r="DG132" s="264"/>
      <c r="DH132" s="264"/>
      <c r="DI132" s="264"/>
      <c r="DJ132" s="264"/>
      <c r="DK132" s="264"/>
      <c r="DL132" s="264"/>
      <c r="DM132" s="264"/>
      <c r="DN132" s="264"/>
      <c r="DO132" s="264"/>
      <c r="DP132" s="236"/>
      <c r="DQ132" s="236"/>
      <c r="DR132" s="236"/>
      <c r="DS132" s="236"/>
      <c r="DT132" s="236"/>
      <c r="DU132" s="236"/>
      <c r="DV132" s="236"/>
      <c r="DW132" s="236"/>
      <c r="DX132" s="236"/>
      <c r="DY132" s="236"/>
      <c r="DZ132" s="236"/>
    </row>
    <row r="133" spans="1:131" s="225" customFormat="1" ht="26.25" customHeight="1" thickBot="1">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16" t="s">
        <v>513</v>
      </c>
      <c r="W133" s="1116"/>
      <c r="X133" s="1116"/>
      <c r="Y133" s="1116"/>
      <c r="Z133" s="1117"/>
      <c r="AA133" s="1118">
        <v>7.5</v>
      </c>
      <c r="AB133" s="1119"/>
      <c r="AC133" s="1119"/>
      <c r="AD133" s="1119"/>
      <c r="AE133" s="1120"/>
      <c r="AF133" s="1118">
        <v>6.9</v>
      </c>
      <c r="AG133" s="1119"/>
      <c r="AH133" s="1119"/>
      <c r="AI133" s="1119"/>
      <c r="AJ133" s="1120"/>
      <c r="AK133" s="1118">
        <v>6.3</v>
      </c>
      <c r="AL133" s="1119"/>
      <c r="AM133" s="1119"/>
      <c r="AN133" s="1119"/>
      <c r="AO133" s="1120"/>
      <c r="AP133" s="1064"/>
      <c r="AQ133" s="1065"/>
      <c r="AR133" s="1065"/>
      <c r="AS133" s="1065"/>
      <c r="AT133" s="1121"/>
      <c r="AU133" s="266"/>
      <c r="AV133" s="266"/>
      <c r="AW133" s="266"/>
      <c r="AX133" s="266"/>
      <c r="AY133" s="266"/>
      <c r="AZ133" s="266"/>
      <c r="BA133" s="266"/>
      <c r="BB133" s="266"/>
      <c r="BC133" s="266"/>
      <c r="BD133" s="266"/>
      <c r="BE133" s="266"/>
      <c r="BF133" s="266"/>
      <c r="BG133" s="266"/>
      <c r="BH133" s="266"/>
      <c r="BI133" s="266"/>
      <c r="BJ133" s="266"/>
      <c r="BK133" s="266"/>
      <c r="BL133" s="266"/>
      <c r="BM133" s="266"/>
      <c r="BN133" s="264"/>
      <c r="BO133" s="264"/>
      <c r="BP133" s="264"/>
      <c r="BQ133" s="264"/>
      <c r="BR133" s="264"/>
      <c r="BS133" s="264"/>
      <c r="BT133" s="264"/>
      <c r="BU133" s="264"/>
      <c r="BV133" s="264"/>
      <c r="BW133" s="264"/>
      <c r="BX133" s="264"/>
      <c r="BY133" s="264"/>
      <c r="BZ133" s="264"/>
      <c r="CA133" s="264"/>
      <c r="CB133" s="264"/>
      <c r="CC133" s="264"/>
      <c r="CD133" s="264"/>
      <c r="CE133" s="264"/>
      <c r="CF133" s="264"/>
      <c r="CG133" s="264"/>
      <c r="CH133" s="264"/>
      <c r="CI133" s="264"/>
      <c r="CJ133" s="264"/>
      <c r="CK133" s="264"/>
      <c r="CL133" s="264"/>
      <c r="CM133" s="264"/>
      <c r="CN133" s="264"/>
      <c r="CO133" s="264"/>
      <c r="CP133" s="264"/>
      <c r="CQ133" s="264"/>
      <c r="CR133" s="264"/>
      <c r="CS133" s="264"/>
      <c r="CT133" s="264"/>
      <c r="CU133" s="264"/>
      <c r="CV133" s="264"/>
      <c r="CW133" s="264"/>
      <c r="CX133" s="264"/>
      <c r="CY133" s="264"/>
      <c r="CZ133" s="264"/>
      <c r="DA133" s="264"/>
      <c r="DB133" s="264"/>
      <c r="DC133" s="264"/>
      <c r="DD133" s="264"/>
      <c r="DE133" s="264"/>
      <c r="DF133" s="264"/>
      <c r="DG133" s="264"/>
      <c r="DH133" s="264"/>
      <c r="DI133" s="264"/>
      <c r="DJ133" s="264"/>
      <c r="DK133" s="264"/>
      <c r="DL133" s="264"/>
      <c r="DM133" s="264"/>
      <c r="DN133" s="264"/>
      <c r="DO133" s="264"/>
      <c r="DP133" s="236"/>
      <c r="DQ133" s="236"/>
      <c r="DR133" s="236"/>
      <c r="DS133" s="236"/>
      <c r="DT133" s="236"/>
      <c r="DU133" s="236"/>
      <c r="DV133" s="236"/>
      <c r="DW133" s="236"/>
      <c r="DX133" s="236"/>
      <c r="DY133" s="236"/>
      <c r="DZ133" s="236"/>
    </row>
    <row r="134" spans="1:131" s="226" customFormat="1" ht="11.25" customHeight="1">
      <c r="A134" s="267"/>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6"/>
      <c r="AV134" s="266"/>
      <c r="AW134" s="266"/>
      <c r="AX134" s="266"/>
      <c r="AY134" s="266"/>
      <c r="AZ134" s="266"/>
      <c r="BA134" s="266"/>
      <c r="BB134" s="266"/>
      <c r="BC134" s="266"/>
      <c r="BD134" s="266"/>
      <c r="BE134" s="266"/>
      <c r="BF134" s="266"/>
      <c r="BG134" s="266"/>
      <c r="BH134" s="266"/>
      <c r="BI134" s="266"/>
      <c r="BJ134" s="266"/>
      <c r="BK134" s="266"/>
      <c r="BL134" s="266"/>
      <c r="BM134" s="266"/>
      <c r="BN134" s="264"/>
      <c r="BO134" s="264"/>
      <c r="BP134" s="264"/>
      <c r="BQ134" s="264"/>
      <c r="BR134" s="264"/>
      <c r="BS134" s="264"/>
      <c r="BT134" s="264"/>
      <c r="BU134" s="264"/>
      <c r="BV134" s="264"/>
      <c r="BW134" s="264"/>
      <c r="BX134" s="264"/>
      <c r="BY134" s="264"/>
      <c r="BZ134" s="264"/>
      <c r="CA134" s="264"/>
      <c r="CB134" s="264"/>
      <c r="CC134" s="264"/>
      <c r="CD134" s="264"/>
      <c r="CE134" s="264"/>
      <c r="CF134" s="264"/>
      <c r="CG134" s="264"/>
      <c r="CH134" s="264"/>
      <c r="CI134" s="264"/>
      <c r="CJ134" s="264"/>
      <c r="CK134" s="264"/>
      <c r="CL134" s="264"/>
      <c r="CM134" s="264"/>
      <c r="CN134" s="264"/>
      <c r="CO134" s="264"/>
      <c r="CP134" s="264"/>
      <c r="CQ134" s="264"/>
      <c r="CR134" s="264"/>
      <c r="CS134" s="264"/>
      <c r="CT134" s="264"/>
      <c r="CU134" s="264"/>
      <c r="CV134" s="264"/>
      <c r="CW134" s="264"/>
      <c r="CX134" s="264"/>
      <c r="CY134" s="264"/>
      <c r="CZ134" s="264"/>
      <c r="DA134" s="264"/>
      <c r="DB134" s="264"/>
      <c r="DC134" s="264"/>
      <c r="DD134" s="264"/>
      <c r="DE134" s="264"/>
      <c r="DF134" s="264"/>
      <c r="DG134" s="264"/>
      <c r="DH134" s="264"/>
      <c r="DI134" s="264"/>
      <c r="DJ134" s="264"/>
      <c r="DK134" s="264"/>
      <c r="DL134" s="264"/>
      <c r="DM134" s="264"/>
      <c r="DN134" s="264"/>
      <c r="DO134" s="264"/>
      <c r="DP134" s="236"/>
      <c r="DQ134" s="236"/>
      <c r="DR134" s="236"/>
      <c r="DS134" s="236"/>
      <c r="DT134" s="236"/>
      <c r="DU134" s="236"/>
      <c r="DV134" s="236"/>
      <c r="DW134" s="236"/>
      <c r="DX134" s="236"/>
      <c r="DY134" s="236"/>
      <c r="DZ134" s="236"/>
      <c r="EA134" s="225"/>
    </row>
    <row r="135" spans="1:131" ht="14.25" hidden="1">
      <c r="AU135" s="267"/>
      <c r="AV135" s="267"/>
      <c r="AW135" s="267"/>
      <c r="AX135" s="267"/>
      <c r="AY135" s="267"/>
      <c r="AZ135" s="267"/>
      <c r="BA135" s="267"/>
      <c r="BB135" s="267"/>
      <c r="BC135" s="267"/>
      <c r="BD135" s="267"/>
      <c r="BE135" s="267"/>
      <c r="BF135" s="267"/>
      <c r="BG135" s="267"/>
      <c r="BH135" s="267"/>
      <c r="BI135" s="267"/>
      <c r="BJ135" s="267"/>
      <c r="BK135" s="267"/>
      <c r="BL135" s="267"/>
      <c r="BM135" s="267"/>
      <c r="BN135" s="267"/>
      <c r="BO135" s="267"/>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c r="CL135" s="267"/>
      <c r="CM135" s="267"/>
      <c r="CN135" s="267"/>
      <c r="CO135" s="267"/>
      <c r="CP135" s="267"/>
      <c r="CQ135" s="267"/>
      <c r="CR135" s="267"/>
      <c r="CS135" s="267"/>
      <c r="CT135" s="267"/>
      <c r="CU135" s="267"/>
      <c r="CV135" s="267"/>
      <c r="CW135" s="267"/>
      <c r="CX135" s="267"/>
      <c r="CY135" s="267"/>
      <c r="CZ135" s="267"/>
      <c r="DA135" s="267"/>
      <c r="DB135" s="267"/>
      <c r="DC135" s="267"/>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7"/>
    </row>
    <row r="136" spans="1:131" hidden="1"/>
  </sheetData>
  <sheetProtection algorithmName="SHA-512" hashValue="Q870bkysiJCdV5FD/XtyhpcKZbS+1d8o9aQaBG436/aVIf7jBaoHQDlZNQ9o0SbZeJh0XIN+vTKngDg+mEPo8Q==" saltValue="DP2BklzJ5HA/ylIDjylq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6" zoomScaleNormal="85" zoomScaleSheetLayoutView="100" workbookViewId="0"/>
  </sheetViews>
  <sheetFormatPr defaultColWidth="0" defaultRowHeight="13.5" customHeight="1" zeroHeight="1"/>
  <cols>
    <col min="1" max="120" width="2.75" style="270" customWidth="1"/>
    <col min="121" max="121" width="0" style="269" hidden="1" customWidth="1"/>
    <col min="122" max="16384" width="9" style="269" hidden="1"/>
  </cols>
  <sheetData>
    <row r="1" spans="1:120">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row>
    <row r="2" spans="1:120"/>
    <row r="3" spans="1:120"/>
    <row r="4" spans="1:120"/>
    <row r="5" spans="1:120"/>
    <row r="6" spans="1:120"/>
    <row r="7" spans="1:120"/>
    <row r="8" spans="1:120"/>
    <row r="9" spans="1:120"/>
    <row r="10" spans="1:120"/>
    <row r="11" spans="1:120"/>
    <row r="12" spans="1:120"/>
    <row r="13" spans="1:120"/>
    <row r="14" spans="1:120"/>
    <row r="15" spans="1:120"/>
    <row r="16" spans="1:120">
      <c r="DP16" s="269"/>
    </row>
    <row r="17" spans="119:120">
      <c r="DP17" s="269"/>
    </row>
    <row r="18" spans="119:120"/>
    <row r="19" spans="119:120"/>
    <row r="20" spans="119:120">
      <c r="DO20" s="269"/>
      <c r="DP20" s="269"/>
    </row>
    <row r="21" spans="119:120">
      <c r="DP21" s="269"/>
    </row>
    <row r="22" spans="119:120"/>
    <row r="23" spans="119:120">
      <c r="DO23" s="269"/>
      <c r="DP23" s="269"/>
    </row>
    <row r="24" spans="119:120">
      <c r="DP24" s="269"/>
    </row>
    <row r="25" spans="119:120">
      <c r="DP25" s="269"/>
    </row>
    <row r="26" spans="119:120">
      <c r="DO26" s="269"/>
      <c r="DP26" s="269"/>
    </row>
    <row r="27" spans="119:120"/>
    <row r="28" spans="119:120">
      <c r="DO28" s="269"/>
      <c r="DP28" s="269"/>
    </row>
    <row r="29" spans="119:120">
      <c r="DP29" s="269"/>
    </row>
    <row r="30" spans="119:120"/>
    <row r="31" spans="119:120">
      <c r="DO31" s="269"/>
      <c r="DP31" s="269"/>
    </row>
    <row r="32" spans="119:120"/>
    <row r="33" spans="98:120">
      <c r="DO33" s="269"/>
      <c r="DP33" s="269"/>
    </row>
    <row r="34" spans="98:120">
      <c r="DM34" s="269"/>
    </row>
    <row r="35" spans="98:120">
      <c r="CT35" s="269"/>
      <c r="CU35" s="269"/>
      <c r="CV35" s="269"/>
      <c r="CY35" s="269"/>
      <c r="CZ35" s="269"/>
      <c r="DA35" s="269"/>
      <c r="DD35" s="269"/>
      <c r="DE35" s="269"/>
      <c r="DF35" s="269"/>
      <c r="DI35" s="269"/>
      <c r="DJ35" s="269"/>
      <c r="DK35" s="269"/>
      <c r="DM35" s="269"/>
      <c r="DN35" s="269"/>
      <c r="DO35" s="269"/>
      <c r="DP35" s="269"/>
    </row>
    <row r="36" spans="98:120"/>
    <row r="37" spans="98:120">
      <c r="CW37" s="269"/>
      <c r="DB37" s="269"/>
      <c r="DG37" s="269"/>
      <c r="DL37" s="269"/>
      <c r="DP37" s="269"/>
    </row>
    <row r="38" spans="98:120">
      <c r="CT38" s="269"/>
      <c r="CU38" s="269"/>
      <c r="CV38" s="269"/>
      <c r="CW38" s="269"/>
      <c r="CY38" s="269"/>
      <c r="CZ38" s="269"/>
      <c r="DA38" s="269"/>
      <c r="DB38" s="269"/>
      <c r="DD38" s="269"/>
      <c r="DE38" s="269"/>
      <c r="DF38" s="269"/>
      <c r="DG38" s="269"/>
      <c r="DI38" s="269"/>
      <c r="DJ38" s="269"/>
      <c r="DK38" s="269"/>
      <c r="DL38" s="269"/>
      <c r="DN38" s="269"/>
      <c r="DO38" s="269"/>
      <c r="DP38" s="269"/>
    </row>
    <row r="39" spans="98:120"/>
    <row r="40" spans="98:120"/>
    <row r="41" spans="98:120"/>
    <row r="42" spans="98:120"/>
    <row r="43" spans="98:120"/>
    <row r="44" spans="98:120"/>
    <row r="45" spans="98:120"/>
    <row r="46" spans="98:120"/>
    <row r="47" spans="98:120"/>
    <row r="48" spans="98:120"/>
    <row r="49" spans="22:120">
      <c r="DN49" s="269"/>
      <c r="DO49" s="269"/>
      <c r="DP49" s="26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9"/>
      <c r="CS63" s="269"/>
      <c r="CX63" s="269"/>
      <c r="DC63" s="269"/>
      <c r="DH63" s="269"/>
    </row>
    <row r="64" spans="22:120">
      <c r="V64" s="269"/>
    </row>
    <row r="65" spans="15:120">
      <c r="X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U65" s="269"/>
      <c r="CZ65" s="269"/>
      <c r="DE65" s="269"/>
      <c r="DJ65" s="269"/>
    </row>
    <row r="66" spans="15:120">
      <c r="Q66" s="269"/>
      <c r="S66" s="269"/>
      <c r="U66" s="269"/>
      <c r="DM66" s="269"/>
    </row>
    <row r="67" spans="15:120">
      <c r="O67" s="269"/>
      <c r="P67" s="269"/>
      <c r="R67" s="269"/>
      <c r="T67" s="269"/>
      <c r="Y67" s="269"/>
      <c r="CT67" s="269"/>
      <c r="CV67" s="269"/>
      <c r="CW67" s="269"/>
      <c r="CY67" s="269"/>
      <c r="DA67" s="269"/>
      <c r="DB67" s="269"/>
      <c r="DD67" s="269"/>
      <c r="DF67" s="269"/>
      <c r="DG67" s="269"/>
      <c r="DI67" s="269"/>
      <c r="DK67" s="269"/>
      <c r="DL67" s="269"/>
      <c r="DN67" s="269"/>
      <c r="DO67" s="269"/>
      <c r="DP67" s="269"/>
    </row>
    <row r="68" spans="15:120"/>
    <row r="69" spans="15:120"/>
    <row r="70" spans="15:120"/>
    <row r="71" spans="15:120"/>
    <row r="72" spans="15:120">
      <c r="DP72" s="269"/>
    </row>
    <row r="73" spans="15:120">
      <c r="DP73" s="26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9"/>
      <c r="CX96" s="269"/>
      <c r="DC96" s="269"/>
      <c r="DH96" s="269"/>
    </row>
    <row r="97" spans="24:120">
      <c r="CS97" s="269"/>
      <c r="CX97" s="269"/>
      <c r="DC97" s="269"/>
      <c r="DH97" s="269"/>
      <c r="DP97" s="270" t="s">
        <v>514</v>
      </c>
    </row>
    <row r="98" spans="24:120" hidden="1">
      <c r="CS98" s="269"/>
      <c r="CX98" s="269"/>
      <c r="DC98" s="269"/>
      <c r="DH98" s="269"/>
    </row>
    <row r="99" spans="24:120" hidden="1">
      <c r="CS99" s="269"/>
      <c r="CX99" s="269"/>
      <c r="DC99" s="269"/>
      <c r="DH99" s="269"/>
    </row>
    <row r="100" spans="24:120" hidden="1"/>
    <row r="101" spans="24:120" ht="12" hidden="1" customHeight="1">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U101" s="269"/>
      <c r="CZ101" s="269"/>
      <c r="DE101" s="269"/>
      <c r="DJ101" s="269"/>
    </row>
    <row r="102" spans="24:120" ht="1.5" hidden="1" customHeight="1">
      <c r="CU102" s="269"/>
      <c r="CZ102" s="269"/>
      <c r="DE102" s="269"/>
      <c r="DJ102" s="269"/>
      <c r="DM102" s="269"/>
    </row>
    <row r="103" spans="24:120" hidden="1">
      <c r="CT103" s="269"/>
      <c r="CV103" s="269"/>
      <c r="CW103" s="269"/>
      <c r="CY103" s="269"/>
      <c r="DA103" s="269"/>
      <c r="DB103" s="269"/>
      <c r="DD103" s="269"/>
      <c r="DF103" s="269"/>
      <c r="DG103" s="269"/>
      <c r="DI103" s="269"/>
      <c r="DK103" s="269"/>
      <c r="DL103" s="269"/>
      <c r="DM103" s="269"/>
      <c r="DN103" s="269"/>
      <c r="DO103" s="269"/>
      <c r="DP103" s="269"/>
    </row>
    <row r="104" spans="24:120" hidden="1">
      <c r="CV104" s="269"/>
      <c r="CW104" s="269"/>
      <c r="DA104" s="269"/>
      <c r="DB104" s="269"/>
      <c r="DF104" s="269"/>
      <c r="DG104" s="269"/>
      <c r="DK104" s="269"/>
      <c r="DL104" s="269"/>
      <c r="DN104" s="269"/>
      <c r="DO104" s="269"/>
      <c r="DP104" s="269"/>
    </row>
    <row r="105" spans="24:120" ht="12.75" hidden="1" customHeight="1"/>
    <row r="106" spans="24:120" hidden="1"/>
    <row r="107" spans="24:120" hidden="1"/>
    <row r="108" spans="24:120" hidden="1"/>
    <row r="109" spans="24:120" hidden="1"/>
    <row r="110" spans="24:120" hidden="1"/>
  </sheetData>
  <sheetProtection algorithmName="SHA-512" hashValue="MPzjPXyZJOyHadrv67JKSe0MTzA3+R1CAZpPKF5lBaxxVufV7ej5z4uVGG2Wk3Q6/wfGSD2bMqK37VXHTywx1A==" saltValue="MsPlUi9i38QdyMRfVQyB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70" zoomScaleNormal="100" zoomScaleSheetLayoutView="55" workbookViewId="0"/>
  </sheetViews>
  <sheetFormatPr defaultColWidth="0" defaultRowHeight="13.5" customHeight="1" zeroHeight="1"/>
  <cols>
    <col min="1" max="116" width="2.625" style="270" customWidth="1"/>
    <col min="117" max="16384" width="9" style="269" hidden="1"/>
  </cols>
  <sheetData>
    <row r="1" spans="2:116">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row>
    <row r="2" spans="2:116"/>
    <row r="3" spans="2:116"/>
    <row r="4" spans="2:116">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row>
    <row r="5" spans="2:116">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row>
    <row r="6" spans="2:116"/>
    <row r="7" spans="2:116"/>
    <row r="8" spans="2:116"/>
    <row r="9" spans="2:116"/>
    <row r="10" spans="2:116"/>
    <row r="11" spans="2:116"/>
    <row r="12" spans="2:116"/>
    <row r="13" spans="2:116"/>
    <row r="14" spans="2:116"/>
    <row r="15" spans="2:116"/>
    <row r="16" spans="2:116"/>
    <row r="17" spans="9:116"/>
    <row r="18" spans="9:116">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row>
    <row r="19" spans="9:116"/>
    <row r="20" spans="9:116"/>
    <row r="21" spans="9:116">
      <c r="DL21" s="269"/>
    </row>
    <row r="22" spans="9:116">
      <c r="DI22" s="269"/>
      <c r="DJ22" s="269"/>
      <c r="DK22" s="269"/>
      <c r="DL22" s="269"/>
    </row>
    <row r="23" spans="9:116">
      <c r="CY23" s="269"/>
      <c r="CZ23" s="269"/>
      <c r="DA23" s="269"/>
      <c r="DB23" s="269"/>
      <c r="DC23" s="269"/>
      <c r="DD23" s="269"/>
      <c r="DE23" s="269"/>
      <c r="DF23" s="269"/>
      <c r="DG23" s="269"/>
      <c r="DH23" s="269"/>
      <c r="DI23" s="269"/>
      <c r="DJ23" s="269"/>
      <c r="DK23" s="269"/>
      <c r="DL23" s="269"/>
    </row>
    <row r="24" spans="9:116"/>
    <row r="25" spans="9:116"/>
    <row r="26" spans="9:116"/>
    <row r="27" spans="9:116"/>
    <row r="28" spans="9:116"/>
    <row r="29" spans="9:116"/>
    <row r="30" spans="9:116"/>
    <row r="31" spans="9:116"/>
    <row r="32" spans="9:116"/>
    <row r="33" spans="15:116"/>
    <row r="34" spans="15:116"/>
    <row r="35" spans="15:116">
      <c r="CZ35" s="269"/>
      <c r="DA35" s="269"/>
      <c r="DB35" s="269"/>
      <c r="DC35" s="269"/>
      <c r="DD35" s="269"/>
      <c r="DE35" s="269"/>
      <c r="DF35" s="269"/>
      <c r="DG35" s="269"/>
      <c r="DH35" s="269"/>
      <c r="DI35" s="269"/>
      <c r="DJ35" s="269"/>
      <c r="DK35" s="269"/>
      <c r="DL35" s="269"/>
    </row>
    <row r="36" spans="15:116"/>
    <row r="37" spans="15:116">
      <c r="DL37" s="269"/>
    </row>
    <row r="38" spans="15:116">
      <c r="DI38" s="269"/>
      <c r="DJ38" s="269"/>
      <c r="DK38" s="269"/>
      <c r="DL38" s="269"/>
    </row>
    <row r="39" spans="15:116"/>
    <row r="40" spans="15:116"/>
    <row r="41" spans="15:116"/>
    <row r="42" spans="15:116"/>
    <row r="43" spans="15:116">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E43" s="269"/>
      <c r="DF43" s="269"/>
      <c r="DG43" s="269"/>
      <c r="DH43" s="269"/>
      <c r="DI43" s="269"/>
      <c r="DJ43" s="269"/>
      <c r="DK43" s="269"/>
      <c r="DL43" s="269"/>
    </row>
    <row r="44" spans="15:116">
      <c r="DL44" s="269"/>
    </row>
    <row r="45" spans="15:116"/>
    <row r="46" spans="15:116">
      <c r="DA46" s="269"/>
      <c r="DB46" s="269"/>
      <c r="DC46" s="269"/>
      <c r="DD46" s="269"/>
      <c r="DE46" s="269"/>
      <c r="DF46" s="269"/>
      <c r="DG46" s="269"/>
      <c r="DH46" s="269"/>
      <c r="DI46" s="269"/>
      <c r="DJ46" s="269"/>
      <c r="DK46" s="269"/>
      <c r="DL46" s="269"/>
    </row>
    <row r="47" spans="15:116"/>
    <row r="48" spans="15:116"/>
    <row r="49" spans="104:116"/>
    <row r="50" spans="104:116">
      <c r="CZ50" s="269"/>
      <c r="DA50" s="269"/>
      <c r="DB50" s="269"/>
      <c r="DC50" s="269"/>
      <c r="DD50" s="269"/>
      <c r="DE50" s="269"/>
      <c r="DF50" s="269"/>
      <c r="DG50" s="269"/>
      <c r="DH50" s="269"/>
      <c r="DI50" s="269"/>
      <c r="DJ50" s="269"/>
      <c r="DK50" s="269"/>
      <c r="DL50" s="269"/>
    </row>
    <row r="51" spans="104:116"/>
    <row r="52" spans="104:116"/>
    <row r="53" spans="104:116">
      <c r="DL53" s="26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9"/>
      <c r="DD67" s="269"/>
      <c r="DE67" s="269"/>
      <c r="DF67" s="269"/>
      <c r="DG67" s="269"/>
      <c r="DH67" s="269"/>
      <c r="DI67" s="269"/>
      <c r="DJ67" s="269"/>
      <c r="DK67" s="269"/>
      <c r="DL67" s="26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5EZ3JCEnrG02AIKNvPJqupB6TH0VxUYQAJJeV7PTIp/5M77GXCE+zmfjawt9gYFlWhCee9rs8yiAF5ewY023Ug==" saltValue="b2XQMkn+Y9eldLCWCLeX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43" workbookViewId="0"/>
  </sheetViews>
  <sheetFormatPr defaultColWidth="0" defaultRowHeight="13.5" customHeight="1" zeroHeight="1"/>
  <cols>
    <col min="1" max="36" width="2.5" style="271" customWidth="1"/>
    <col min="37" max="44" width="17" style="271" customWidth="1"/>
    <col min="45" max="45" width="6.125" style="278" customWidth="1"/>
    <col min="46" max="46" width="3" style="276" customWidth="1"/>
    <col min="47" max="47" width="19.125" style="271" hidden="1" customWidth="1"/>
    <col min="48" max="52" width="12.625" style="271" hidden="1" customWidth="1"/>
    <col min="53" max="16384" width="8.625" style="271" hidden="1"/>
  </cols>
  <sheetData>
    <row r="1" spans="1:46">
      <c r="AS1" s="272"/>
      <c r="AT1" s="272"/>
    </row>
    <row r="2" spans="1:46">
      <c r="AS2" s="272"/>
      <c r="AT2" s="272"/>
    </row>
    <row r="3" spans="1:46">
      <c r="AS3" s="272"/>
      <c r="AT3" s="272"/>
    </row>
    <row r="4" spans="1:46">
      <c r="AS4" s="272"/>
      <c r="AT4" s="272"/>
    </row>
    <row r="5" spans="1:46" ht="17.25">
      <c r="A5" s="273" t="s">
        <v>515</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5"/>
    </row>
    <row r="6" spans="1:46">
      <c r="A6" s="276"/>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7" t="s">
        <v>516</v>
      </c>
      <c r="AL6" s="277"/>
      <c r="AM6" s="277"/>
      <c r="AN6" s="277"/>
      <c r="AO6" s="272"/>
      <c r="AP6" s="272"/>
      <c r="AQ6" s="272"/>
      <c r="AR6" s="272"/>
    </row>
    <row r="7" spans="1:46">
      <c r="A7" s="276"/>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9"/>
      <c r="AL7" s="280"/>
      <c r="AM7" s="280"/>
      <c r="AN7" s="281"/>
      <c r="AO7" s="1156" t="s">
        <v>517</v>
      </c>
      <c r="AP7" s="282"/>
      <c r="AQ7" s="283" t="s">
        <v>518</v>
      </c>
      <c r="AR7" s="284"/>
    </row>
    <row r="8" spans="1:46">
      <c r="A8" s="276"/>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85"/>
      <c r="AL8" s="286"/>
      <c r="AM8" s="286"/>
      <c r="AN8" s="287"/>
      <c r="AO8" s="1157"/>
      <c r="AP8" s="288" t="s">
        <v>519</v>
      </c>
      <c r="AQ8" s="289" t="s">
        <v>520</v>
      </c>
      <c r="AR8" s="290" t="s">
        <v>521</v>
      </c>
    </row>
    <row r="9" spans="1:46">
      <c r="A9" s="276"/>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1158" t="s">
        <v>522</v>
      </c>
      <c r="AL9" s="1159"/>
      <c r="AM9" s="1159"/>
      <c r="AN9" s="1160"/>
      <c r="AO9" s="291">
        <v>3364799</v>
      </c>
      <c r="AP9" s="291">
        <v>104770</v>
      </c>
      <c r="AQ9" s="292">
        <v>89546</v>
      </c>
      <c r="AR9" s="293">
        <v>17</v>
      </c>
    </row>
    <row r="10" spans="1:46">
      <c r="A10" s="276"/>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1158" t="s">
        <v>523</v>
      </c>
      <c r="AL10" s="1159"/>
      <c r="AM10" s="1159"/>
      <c r="AN10" s="1160"/>
      <c r="AO10" s="294">
        <v>267158</v>
      </c>
      <c r="AP10" s="294">
        <v>8319</v>
      </c>
      <c r="AQ10" s="295">
        <v>7518</v>
      </c>
      <c r="AR10" s="296">
        <v>10.7</v>
      </c>
    </row>
    <row r="11" spans="1:46" ht="13.5" customHeight="1">
      <c r="A11" s="276"/>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1158" t="s">
        <v>524</v>
      </c>
      <c r="AL11" s="1159"/>
      <c r="AM11" s="1159"/>
      <c r="AN11" s="1160"/>
      <c r="AO11" s="294">
        <v>61711</v>
      </c>
      <c r="AP11" s="294">
        <v>1922</v>
      </c>
      <c r="AQ11" s="295">
        <v>9181</v>
      </c>
      <c r="AR11" s="296">
        <v>-79.099999999999994</v>
      </c>
    </row>
    <row r="12" spans="1:46" ht="13.5" customHeight="1">
      <c r="A12" s="276"/>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1158" t="s">
        <v>525</v>
      </c>
      <c r="AL12" s="1159"/>
      <c r="AM12" s="1159"/>
      <c r="AN12" s="1160"/>
      <c r="AO12" s="294">
        <v>13130</v>
      </c>
      <c r="AP12" s="294">
        <v>409</v>
      </c>
      <c r="AQ12" s="295">
        <v>1021</v>
      </c>
      <c r="AR12" s="296">
        <v>-59.9</v>
      </c>
    </row>
    <row r="13" spans="1:46" ht="13.5" customHeight="1">
      <c r="A13" s="276"/>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1158" t="s">
        <v>526</v>
      </c>
      <c r="AL13" s="1159"/>
      <c r="AM13" s="1159"/>
      <c r="AN13" s="1160"/>
      <c r="AO13" s="294" t="s">
        <v>527</v>
      </c>
      <c r="AP13" s="294" t="s">
        <v>527</v>
      </c>
      <c r="AQ13" s="295">
        <v>11</v>
      </c>
      <c r="AR13" s="296" t="s">
        <v>527</v>
      </c>
    </row>
    <row r="14" spans="1:46" ht="13.5" customHeight="1">
      <c r="A14" s="276"/>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1158" t="s">
        <v>528</v>
      </c>
      <c r="AL14" s="1159"/>
      <c r="AM14" s="1159"/>
      <c r="AN14" s="1160"/>
      <c r="AO14" s="294">
        <v>103594</v>
      </c>
      <c r="AP14" s="294">
        <v>3226</v>
      </c>
      <c r="AQ14" s="295">
        <v>4082</v>
      </c>
      <c r="AR14" s="296">
        <v>-21</v>
      </c>
    </row>
    <row r="15" spans="1:46" ht="13.5" customHeight="1">
      <c r="A15" s="276"/>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1158" t="s">
        <v>529</v>
      </c>
      <c r="AL15" s="1159"/>
      <c r="AM15" s="1159"/>
      <c r="AN15" s="1160"/>
      <c r="AO15" s="294">
        <v>174489</v>
      </c>
      <c r="AP15" s="294">
        <v>5433</v>
      </c>
      <c r="AQ15" s="295">
        <v>2228</v>
      </c>
      <c r="AR15" s="296">
        <v>143.9</v>
      </c>
    </row>
    <row r="16" spans="1:46">
      <c r="A16" s="276"/>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1161" t="s">
        <v>530</v>
      </c>
      <c r="AL16" s="1162"/>
      <c r="AM16" s="1162"/>
      <c r="AN16" s="1163"/>
      <c r="AO16" s="294">
        <v>-345503</v>
      </c>
      <c r="AP16" s="294">
        <v>-10758</v>
      </c>
      <c r="AQ16" s="295">
        <v>-8980</v>
      </c>
      <c r="AR16" s="296">
        <v>19.8</v>
      </c>
    </row>
    <row r="17" spans="1:46">
      <c r="A17" s="276"/>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1161" t="s">
        <v>183</v>
      </c>
      <c r="AL17" s="1162"/>
      <c r="AM17" s="1162"/>
      <c r="AN17" s="1163"/>
      <c r="AO17" s="294">
        <v>3639378</v>
      </c>
      <c r="AP17" s="294">
        <v>113320</v>
      </c>
      <c r="AQ17" s="295">
        <v>104606</v>
      </c>
      <c r="AR17" s="296">
        <v>8.3000000000000007</v>
      </c>
    </row>
    <row r="18" spans="1:46">
      <c r="A18" s="276"/>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97"/>
      <c r="AR18" s="297"/>
    </row>
    <row r="19" spans="1:46">
      <c r="A19" s="276"/>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t="s">
        <v>531</v>
      </c>
      <c r="AL19" s="272"/>
      <c r="AM19" s="272"/>
      <c r="AN19" s="272"/>
      <c r="AO19" s="272"/>
      <c r="AP19" s="272"/>
      <c r="AQ19" s="272"/>
      <c r="AR19" s="272"/>
    </row>
    <row r="20" spans="1:46">
      <c r="A20" s="276"/>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98"/>
      <c r="AL20" s="299"/>
      <c r="AM20" s="299"/>
      <c r="AN20" s="300"/>
      <c r="AO20" s="301" t="s">
        <v>532</v>
      </c>
      <c r="AP20" s="302" t="s">
        <v>533</v>
      </c>
      <c r="AQ20" s="303" t="s">
        <v>534</v>
      </c>
      <c r="AR20" s="304"/>
    </row>
    <row r="21" spans="1:46" s="310" customFormat="1">
      <c r="A21" s="305"/>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1153" t="s">
        <v>535</v>
      </c>
      <c r="AL21" s="1154"/>
      <c r="AM21" s="1154"/>
      <c r="AN21" s="1155"/>
      <c r="AO21" s="306">
        <v>12.17</v>
      </c>
      <c r="AP21" s="307">
        <v>10.09</v>
      </c>
      <c r="AQ21" s="308">
        <v>2.08</v>
      </c>
      <c r="AR21" s="277"/>
      <c r="AS21" s="309"/>
      <c r="AT21" s="305"/>
    </row>
    <row r="22" spans="1:46" s="310" customFormat="1">
      <c r="A22" s="305"/>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1153" t="s">
        <v>536</v>
      </c>
      <c r="AL22" s="1154"/>
      <c r="AM22" s="1154"/>
      <c r="AN22" s="1155"/>
      <c r="AO22" s="311">
        <v>97.6</v>
      </c>
      <c r="AP22" s="312">
        <v>97.8</v>
      </c>
      <c r="AQ22" s="313">
        <v>-0.2</v>
      </c>
      <c r="AR22" s="297"/>
      <c r="AS22" s="309"/>
      <c r="AT22" s="305"/>
    </row>
    <row r="23" spans="1:46" s="310" customFormat="1">
      <c r="A23" s="305"/>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97"/>
      <c r="AQ23" s="297"/>
      <c r="AR23" s="297"/>
      <c r="AS23" s="309"/>
      <c r="AT23" s="305"/>
    </row>
    <row r="24" spans="1:46" s="310" customFormat="1">
      <c r="A24" s="305"/>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97"/>
      <c r="AQ24" s="297"/>
      <c r="AR24" s="297"/>
      <c r="AS24" s="309"/>
      <c r="AT24" s="305"/>
    </row>
    <row r="25" spans="1:46" s="310" customFormat="1">
      <c r="A25" s="314"/>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6"/>
      <c r="AQ25" s="316"/>
      <c r="AR25" s="316"/>
      <c r="AS25" s="317"/>
      <c r="AT25" s="305"/>
    </row>
    <row r="26" spans="1:46" s="310" customFormat="1">
      <c r="A26" s="277" t="s">
        <v>537</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97"/>
      <c r="AQ26" s="297"/>
      <c r="AR26" s="297"/>
      <c r="AS26" s="277"/>
      <c r="AT26" s="277"/>
    </row>
    <row r="27" spans="1:46">
      <c r="A27" s="318" t="s">
        <v>538</v>
      </c>
      <c r="AO27" s="272"/>
      <c r="AP27" s="272"/>
      <c r="AQ27" s="272"/>
      <c r="AR27" s="272"/>
      <c r="AS27" s="272"/>
      <c r="AT27" s="272"/>
    </row>
    <row r="28" spans="1:46" ht="17.25">
      <c r="A28" s="273" t="s">
        <v>539</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319"/>
    </row>
    <row r="29" spans="1:46">
      <c r="A29" s="276"/>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7" t="s">
        <v>540</v>
      </c>
      <c r="AL29" s="277"/>
      <c r="AM29" s="277"/>
      <c r="AN29" s="277"/>
      <c r="AO29" s="272"/>
      <c r="AP29" s="272"/>
      <c r="AQ29" s="272"/>
      <c r="AR29" s="272"/>
      <c r="AS29" s="320"/>
    </row>
    <row r="30" spans="1:46">
      <c r="A30" s="276"/>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9"/>
      <c r="AL30" s="280"/>
      <c r="AM30" s="280"/>
      <c r="AN30" s="281"/>
      <c r="AO30" s="1156" t="s">
        <v>517</v>
      </c>
      <c r="AP30" s="282"/>
      <c r="AQ30" s="283" t="s">
        <v>518</v>
      </c>
      <c r="AR30" s="284"/>
    </row>
    <row r="31" spans="1:46">
      <c r="A31" s="276"/>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85"/>
      <c r="AL31" s="286"/>
      <c r="AM31" s="286"/>
      <c r="AN31" s="287"/>
      <c r="AO31" s="1157"/>
      <c r="AP31" s="288" t="s">
        <v>519</v>
      </c>
      <c r="AQ31" s="289" t="s">
        <v>520</v>
      </c>
      <c r="AR31" s="290" t="s">
        <v>521</v>
      </c>
    </row>
    <row r="32" spans="1:46" ht="27" customHeight="1">
      <c r="A32" s="276"/>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1169" t="s">
        <v>541</v>
      </c>
      <c r="AL32" s="1170"/>
      <c r="AM32" s="1170"/>
      <c r="AN32" s="1171"/>
      <c r="AO32" s="321">
        <v>3102804</v>
      </c>
      <c r="AP32" s="321">
        <v>96612</v>
      </c>
      <c r="AQ32" s="322">
        <v>67805</v>
      </c>
      <c r="AR32" s="323">
        <v>42.5</v>
      </c>
    </row>
    <row r="33" spans="1:46" ht="13.5" customHeight="1">
      <c r="A33" s="276"/>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1169" t="s">
        <v>542</v>
      </c>
      <c r="AL33" s="1170"/>
      <c r="AM33" s="1170"/>
      <c r="AN33" s="1171"/>
      <c r="AO33" s="321" t="s">
        <v>527</v>
      </c>
      <c r="AP33" s="321" t="s">
        <v>527</v>
      </c>
      <c r="AQ33" s="322" t="s">
        <v>527</v>
      </c>
      <c r="AR33" s="323" t="s">
        <v>527</v>
      </c>
    </row>
    <row r="34" spans="1:46" ht="27" customHeight="1">
      <c r="A34" s="276"/>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1169" t="s">
        <v>543</v>
      </c>
      <c r="AL34" s="1170"/>
      <c r="AM34" s="1170"/>
      <c r="AN34" s="1171"/>
      <c r="AO34" s="321" t="s">
        <v>527</v>
      </c>
      <c r="AP34" s="321" t="s">
        <v>527</v>
      </c>
      <c r="AQ34" s="322">
        <v>11</v>
      </c>
      <c r="AR34" s="323" t="s">
        <v>527</v>
      </c>
    </row>
    <row r="35" spans="1:46" ht="27" customHeight="1">
      <c r="A35" s="276"/>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1169" t="s">
        <v>544</v>
      </c>
      <c r="AL35" s="1170"/>
      <c r="AM35" s="1170"/>
      <c r="AN35" s="1171"/>
      <c r="AO35" s="321">
        <v>323408</v>
      </c>
      <c r="AP35" s="321">
        <v>10070</v>
      </c>
      <c r="AQ35" s="322">
        <v>18110</v>
      </c>
      <c r="AR35" s="323">
        <v>-44.4</v>
      </c>
    </row>
    <row r="36" spans="1:46" ht="27" customHeight="1">
      <c r="A36" s="276"/>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1169" t="s">
        <v>545</v>
      </c>
      <c r="AL36" s="1170"/>
      <c r="AM36" s="1170"/>
      <c r="AN36" s="1171"/>
      <c r="AO36" s="321">
        <v>408436</v>
      </c>
      <c r="AP36" s="321">
        <v>12718</v>
      </c>
      <c r="AQ36" s="322">
        <v>2781</v>
      </c>
      <c r="AR36" s="323">
        <v>357.3</v>
      </c>
    </row>
    <row r="37" spans="1:46" ht="13.5" customHeight="1">
      <c r="A37" s="276"/>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1169" t="s">
        <v>546</v>
      </c>
      <c r="AL37" s="1170"/>
      <c r="AM37" s="1170"/>
      <c r="AN37" s="1171"/>
      <c r="AO37" s="321">
        <v>1608</v>
      </c>
      <c r="AP37" s="321">
        <v>50</v>
      </c>
      <c r="AQ37" s="322">
        <v>1073</v>
      </c>
      <c r="AR37" s="323">
        <v>-95.3</v>
      </c>
    </row>
    <row r="38" spans="1:46" ht="27" customHeight="1">
      <c r="A38" s="276"/>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1172" t="s">
        <v>547</v>
      </c>
      <c r="AL38" s="1173"/>
      <c r="AM38" s="1173"/>
      <c r="AN38" s="1174"/>
      <c r="AO38" s="324">
        <v>597</v>
      </c>
      <c r="AP38" s="324">
        <v>19</v>
      </c>
      <c r="AQ38" s="325">
        <v>5</v>
      </c>
      <c r="AR38" s="313">
        <v>280</v>
      </c>
      <c r="AS38" s="320"/>
    </row>
    <row r="39" spans="1:46">
      <c r="A39" s="276"/>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1172" t="s">
        <v>548</v>
      </c>
      <c r="AL39" s="1173"/>
      <c r="AM39" s="1173"/>
      <c r="AN39" s="1174"/>
      <c r="AO39" s="321">
        <v>-104807</v>
      </c>
      <c r="AP39" s="321">
        <v>-3263</v>
      </c>
      <c r="AQ39" s="322">
        <v>-3858</v>
      </c>
      <c r="AR39" s="323">
        <v>-15.4</v>
      </c>
      <c r="AS39" s="320"/>
    </row>
    <row r="40" spans="1:46" ht="27" customHeight="1">
      <c r="A40" s="276"/>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1169" t="s">
        <v>549</v>
      </c>
      <c r="AL40" s="1170"/>
      <c r="AM40" s="1170"/>
      <c r="AN40" s="1171"/>
      <c r="AO40" s="321">
        <v>-3147598</v>
      </c>
      <c r="AP40" s="321">
        <v>-98007</v>
      </c>
      <c r="AQ40" s="322">
        <v>-59194</v>
      </c>
      <c r="AR40" s="323">
        <v>65.599999999999994</v>
      </c>
      <c r="AS40" s="320"/>
    </row>
    <row r="41" spans="1:46">
      <c r="A41" s="276"/>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1175" t="s">
        <v>299</v>
      </c>
      <c r="AL41" s="1176"/>
      <c r="AM41" s="1176"/>
      <c r="AN41" s="1177"/>
      <c r="AO41" s="321">
        <v>584448</v>
      </c>
      <c r="AP41" s="321">
        <v>18198</v>
      </c>
      <c r="AQ41" s="322">
        <v>26732</v>
      </c>
      <c r="AR41" s="323">
        <v>-31.9</v>
      </c>
      <c r="AS41" s="320"/>
    </row>
    <row r="42" spans="1:46">
      <c r="A42" s="276"/>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326" t="s">
        <v>550</v>
      </c>
      <c r="AL42" s="272"/>
      <c r="AM42" s="272"/>
      <c r="AN42" s="272"/>
      <c r="AO42" s="272"/>
      <c r="AP42" s="272"/>
      <c r="AQ42" s="297"/>
      <c r="AR42" s="297"/>
      <c r="AS42" s="320"/>
    </row>
    <row r="43" spans="1:46">
      <c r="A43" s="276"/>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327"/>
      <c r="AQ43" s="297"/>
      <c r="AR43" s="272"/>
      <c r="AS43" s="320"/>
    </row>
    <row r="44" spans="1:46">
      <c r="A44" s="276"/>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97"/>
      <c r="AR44" s="272"/>
    </row>
    <row r="45" spans="1:46">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328"/>
      <c r="AR45" s="274"/>
      <c r="AS45" s="274"/>
      <c r="AT45" s="272"/>
    </row>
    <row r="46" spans="1:46">
      <c r="A46" s="329"/>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272"/>
    </row>
    <row r="47" spans="1:46" ht="17.25" customHeight="1">
      <c r="A47" s="330" t="s">
        <v>551</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row>
    <row r="48" spans="1:46">
      <c r="A48" s="276"/>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331" t="s">
        <v>552</v>
      </c>
      <c r="AL48" s="331"/>
      <c r="AM48" s="331"/>
      <c r="AN48" s="331"/>
      <c r="AO48" s="331"/>
      <c r="AP48" s="331"/>
      <c r="AQ48" s="332"/>
      <c r="AR48" s="331"/>
    </row>
    <row r="49" spans="1:44" ht="13.5" customHeight="1">
      <c r="A49" s="276"/>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333"/>
      <c r="AL49" s="334"/>
      <c r="AM49" s="1164" t="s">
        <v>517</v>
      </c>
      <c r="AN49" s="1166" t="s">
        <v>553</v>
      </c>
      <c r="AO49" s="1167"/>
      <c r="AP49" s="1167"/>
      <c r="AQ49" s="1167"/>
      <c r="AR49" s="1168"/>
    </row>
    <row r="50" spans="1:44">
      <c r="A50" s="276"/>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335"/>
      <c r="AL50" s="336"/>
      <c r="AM50" s="1165"/>
      <c r="AN50" s="337" t="s">
        <v>554</v>
      </c>
      <c r="AO50" s="338" t="s">
        <v>555</v>
      </c>
      <c r="AP50" s="339" t="s">
        <v>556</v>
      </c>
      <c r="AQ50" s="340" t="s">
        <v>557</v>
      </c>
      <c r="AR50" s="341" t="s">
        <v>558</v>
      </c>
    </row>
    <row r="51" spans="1:44">
      <c r="A51" s="276"/>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333" t="s">
        <v>559</v>
      </c>
      <c r="AL51" s="334"/>
      <c r="AM51" s="342">
        <v>4349551</v>
      </c>
      <c r="AN51" s="343">
        <v>126154</v>
      </c>
      <c r="AO51" s="344">
        <v>-9.1999999999999993</v>
      </c>
      <c r="AP51" s="345">
        <v>90961</v>
      </c>
      <c r="AQ51" s="346">
        <v>20.100000000000001</v>
      </c>
      <c r="AR51" s="347">
        <v>-29.3</v>
      </c>
    </row>
    <row r="52" spans="1:44">
      <c r="A52" s="276"/>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348"/>
      <c r="AL52" s="349" t="s">
        <v>560</v>
      </c>
      <c r="AM52" s="350">
        <v>1652185</v>
      </c>
      <c r="AN52" s="351">
        <v>47920</v>
      </c>
      <c r="AO52" s="352">
        <v>-17.100000000000001</v>
      </c>
      <c r="AP52" s="353">
        <v>37720</v>
      </c>
      <c r="AQ52" s="354">
        <v>7.1</v>
      </c>
      <c r="AR52" s="355">
        <v>-24.2</v>
      </c>
    </row>
    <row r="53" spans="1:44">
      <c r="A53" s="276"/>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333" t="s">
        <v>561</v>
      </c>
      <c r="AL53" s="334"/>
      <c r="AM53" s="342">
        <v>6594789</v>
      </c>
      <c r="AN53" s="343">
        <v>194985</v>
      </c>
      <c r="AO53" s="344">
        <v>54.6</v>
      </c>
      <c r="AP53" s="345">
        <v>106614</v>
      </c>
      <c r="AQ53" s="346">
        <v>17.2</v>
      </c>
      <c r="AR53" s="347">
        <v>37.4</v>
      </c>
    </row>
    <row r="54" spans="1:44">
      <c r="A54" s="276"/>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348"/>
      <c r="AL54" s="349" t="s">
        <v>560</v>
      </c>
      <c r="AM54" s="350">
        <v>2600270</v>
      </c>
      <c r="AN54" s="351">
        <v>76881</v>
      </c>
      <c r="AO54" s="352">
        <v>60.4</v>
      </c>
      <c r="AP54" s="353">
        <v>45545</v>
      </c>
      <c r="AQ54" s="354">
        <v>20.7</v>
      </c>
      <c r="AR54" s="355">
        <v>39.700000000000003</v>
      </c>
    </row>
    <row r="55" spans="1:44">
      <c r="A55" s="276"/>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333" t="s">
        <v>562</v>
      </c>
      <c r="AL55" s="334"/>
      <c r="AM55" s="342">
        <v>4607879</v>
      </c>
      <c r="AN55" s="343">
        <v>138725</v>
      </c>
      <c r="AO55" s="344">
        <v>-28.9</v>
      </c>
      <c r="AP55" s="345">
        <v>85459</v>
      </c>
      <c r="AQ55" s="346">
        <v>-19.8</v>
      </c>
      <c r="AR55" s="347">
        <v>-9.1</v>
      </c>
    </row>
    <row r="56" spans="1:44">
      <c r="A56" s="276"/>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348"/>
      <c r="AL56" s="349" t="s">
        <v>560</v>
      </c>
      <c r="AM56" s="350">
        <v>1635565</v>
      </c>
      <c r="AN56" s="351">
        <v>49240</v>
      </c>
      <c r="AO56" s="352">
        <v>-36</v>
      </c>
      <c r="AP56" s="353">
        <v>44378</v>
      </c>
      <c r="AQ56" s="354">
        <v>-2.6</v>
      </c>
      <c r="AR56" s="355">
        <v>-33.4</v>
      </c>
    </row>
    <row r="57" spans="1:44">
      <c r="A57" s="276"/>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333" t="s">
        <v>563</v>
      </c>
      <c r="AL57" s="334"/>
      <c r="AM57" s="342">
        <v>4290597</v>
      </c>
      <c r="AN57" s="343">
        <v>131456</v>
      </c>
      <c r="AO57" s="344">
        <v>-5.2</v>
      </c>
      <c r="AP57" s="345">
        <v>83280</v>
      </c>
      <c r="AQ57" s="346">
        <v>-2.5</v>
      </c>
      <c r="AR57" s="347">
        <v>-2.7</v>
      </c>
    </row>
    <row r="58" spans="1:44">
      <c r="A58" s="276"/>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348"/>
      <c r="AL58" s="349" t="s">
        <v>560</v>
      </c>
      <c r="AM58" s="350">
        <v>2374141</v>
      </c>
      <c r="AN58" s="351">
        <v>72739</v>
      </c>
      <c r="AO58" s="352">
        <v>47.7</v>
      </c>
      <c r="AP58" s="353">
        <v>43123</v>
      </c>
      <c r="AQ58" s="354">
        <v>-2.8</v>
      </c>
      <c r="AR58" s="355">
        <v>50.5</v>
      </c>
    </row>
    <row r="59" spans="1:44">
      <c r="A59" s="276"/>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333" t="s">
        <v>564</v>
      </c>
      <c r="AL59" s="334"/>
      <c r="AM59" s="342">
        <v>4711317</v>
      </c>
      <c r="AN59" s="343">
        <v>146697</v>
      </c>
      <c r="AO59" s="344">
        <v>11.6</v>
      </c>
      <c r="AP59" s="345">
        <v>88968</v>
      </c>
      <c r="AQ59" s="346">
        <v>6.8</v>
      </c>
      <c r="AR59" s="347">
        <v>4.8</v>
      </c>
    </row>
    <row r="60" spans="1:44">
      <c r="A60" s="276"/>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348"/>
      <c r="AL60" s="349" t="s">
        <v>560</v>
      </c>
      <c r="AM60" s="350">
        <v>2599859</v>
      </c>
      <c r="AN60" s="351">
        <v>80952</v>
      </c>
      <c r="AO60" s="352">
        <v>11.3</v>
      </c>
      <c r="AP60" s="353">
        <v>45482</v>
      </c>
      <c r="AQ60" s="354">
        <v>5.5</v>
      </c>
      <c r="AR60" s="355">
        <v>5.8</v>
      </c>
    </row>
    <row r="61" spans="1:44">
      <c r="A61" s="276"/>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333" t="s">
        <v>565</v>
      </c>
      <c r="AL61" s="356"/>
      <c r="AM61" s="357">
        <v>4910827</v>
      </c>
      <c r="AN61" s="358">
        <v>147603</v>
      </c>
      <c r="AO61" s="359">
        <v>4.5999999999999996</v>
      </c>
      <c r="AP61" s="360">
        <v>91056</v>
      </c>
      <c r="AQ61" s="361">
        <v>4.4000000000000004</v>
      </c>
      <c r="AR61" s="347">
        <v>0.2</v>
      </c>
    </row>
    <row r="62" spans="1:44">
      <c r="A62" s="276"/>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348"/>
      <c r="AL62" s="349" t="s">
        <v>560</v>
      </c>
      <c r="AM62" s="350">
        <v>2172404</v>
      </c>
      <c r="AN62" s="351">
        <v>65546</v>
      </c>
      <c r="AO62" s="352">
        <v>13.3</v>
      </c>
      <c r="AP62" s="353">
        <v>43250</v>
      </c>
      <c r="AQ62" s="354">
        <v>5.6</v>
      </c>
      <c r="AR62" s="355">
        <v>7.7</v>
      </c>
    </row>
    <row r="63" spans="1:44">
      <c r="A63" s="276"/>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row>
    <row r="64" spans="1:44">
      <c r="A64" s="276"/>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row>
    <row r="65" spans="1:46">
      <c r="A65" s="276"/>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row>
    <row r="66" spans="1:46">
      <c r="A66" s="362"/>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63"/>
    </row>
    <row r="67" spans="1:46" ht="13.5" hidden="1" customHeight="1">
      <c r="AK67" s="272"/>
      <c r="AL67" s="272"/>
      <c r="AM67" s="272"/>
      <c r="AN67" s="272"/>
      <c r="AO67" s="272"/>
      <c r="AP67" s="272"/>
      <c r="AQ67" s="272"/>
      <c r="AR67" s="272"/>
      <c r="AS67" s="272"/>
      <c r="AT67" s="272"/>
    </row>
    <row r="68" spans="1:46" ht="13.5" hidden="1" customHeight="1">
      <c r="AK68" s="272"/>
      <c r="AL68" s="272"/>
      <c r="AM68" s="272"/>
      <c r="AN68" s="272"/>
      <c r="AO68" s="272"/>
      <c r="AP68" s="272"/>
      <c r="AQ68" s="272"/>
      <c r="AR68" s="272"/>
    </row>
    <row r="69" spans="1:46" ht="13.5" hidden="1" customHeight="1">
      <c r="AK69" s="272"/>
      <c r="AL69" s="272"/>
      <c r="AM69" s="272"/>
      <c r="AN69" s="272"/>
      <c r="AO69" s="272"/>
      <c r="AP69" s="272"/>
      <c r="AQ69" s="272"/>
      <c r="AR69" s="272"/>
    </row>
    <row r="70" spans="1:46" hidden="1">
      <c r="AK70" s="272"/>
      <c r="AL70" s="272"/>
      <c r="AM70" s="272"/>
      <c r="AN70" s="272"/>
      <c r="AO70" s="272"/>
      <c r="AP70" s="272"/>
      <c r="AQ70" s="272"/>
      <c r="AR70" s="272"/>
    </row>
    <row r="71" spans="1:46" hidden="1">
      <c r="AK71" s="272"/>
      <c r="AL71" s="272"/>
      <c r="AM71" s="272"/>
      <c r="AN71" s="272"/>
      <c r="AO71" s="272"/>
      <c r="AP71" s="272"/>
      <c r="AQ71" s="272"/>
      <c r="AR71" s="272"/>
    </row>
    <row r="72" spans="1:46" hidden="1">
      <c r="AK72" s="272"/>
      <c r="AL72" s="272"/>
      <c r="AM72" s="272"/>
      <c r="AN72" s="272"/>
      <c r="AO72" s="272"/>
      <c r="AP72" s="272"/>
      <c r="AQ72" s="272"/>
      <c r="AR72" s="272"/>
    </row>
    <row r="73" spans="1:46" hidden="1">
      <c r="AK73" s="272"/>
      <c r="AL73" s="272"/>
      <c r="AM73" s="272"/>
      <c r="AN73" s="272"/>
      <c r="AO73" s="272"/>
      <c r="AP73" s="272"/>
      <c r="AQ73" s="272"/>
      <c r="AR73" s="272"/>
    </row>
    <row r="74" spans="1:46" hidden="1"/>
  </sheetData>
  <sheetProtection algorithmName="SHA-512" hashValue="Q2Uxt9JP0dKWQ6uSo9giRBKo5YoxPY6HZn/nkRL8JNoFd42dPV/+K9Q3/oaoTuSVmFgKnGK2SAX/IbV8RgrW+g==" saltValue="sSmAqStGpyLo27rvnWIj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Normal="100" zoomScaleSheetLayoutView="55" workbookViewId="0">
      <selection activeCell="CO116" sqref="CO116"/>
    </sheetView>
  </sheetViews>
  <sheetFormatPr defaultColWidth="0" defaultRowHeight="13.5" customHeight="1" zeroHeight="1"/>
  <cols>
    <col min="1" max="125" width="2.5" style="270" customWidth="1"/>
    <col min="126" max="16384" width="9" style="269" hidden="1"/>
  </cols>
  <sheetData>
    <row r="1" spans="2:125" ht="13.5" customHeight="1">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2:125">
      <c r="B2" s="269"/>
      <c r="DG2" s="269"/>
    </row>
    <row r="3" spans="2:125">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H3" s="269"/>
      <c r="DI3" s="269"/>
      <c r="DJ3" s="269"/>
      <c r="DK3" s="269"/>
      <c r="DL3" s="269"/>
      <c r="DM3" s="269"/>
      <c r="DN3" s="269"/>
      <c r="DO3" s="269"/>
      <c r="DP3" s="269"/>
      <c r="DQ3" s="269"/>
      <c r="DR3" s="269"/>
      <c r="DS3" s="269"/>
      <c r="DT3" s="269"/>
      <c r="DU3" s="269"/>
    </row>
    <row r="4" spans="2:125"/>
    <row r="5" spans="2:125"/>
    <row r="6" spans="2:125"/>
    <row r="7" spans="2:125"/>
    <row r="8" spans="2:125"/>
    <row r="9" spans="2:125">
      <c r="DU9" s="269"/>
    </row>
    <row r="10" spans="2:125"/>
    <row r="11" spans="2:125"/>
    <row r="12" spans="2:125"/>
    <row r="13" spans="2:125"/>
    <row r="14" spans="2:125"/>
    <row r="15" spans="2:125"/>
    <row r="16" spans="2:125"/>
    <row r="17" spans="125:125">
      <c r="DU17" s="269"/>
    </row>
    <row r="18" spans="125:125"/>
    <row r="19" spans="125:125"/>
    <row r="20" spans="125:125">
      <c r="DU20" s="269"/>
    </row>
    <row r="21" spans="125:125">
      <c r="DU21" s="269"/>
    </row>
    <row r="22" spans="125:125"/>
    <row r="23" spans="125:125"/>
    <row r="24" spans="125:125"/>
    <row r="25" spans="125:125"/>
    <row r="26" spans="125:125"/>
    <row r="27" spans="125:125"/>
    <row r="28" spans="125:125">
      <c r="DU28" s="269"/>
    </row>
    <row r="29" spans="125:125"/>
    <row r="30" spans="125:125"/>
    <row r="31" spans="125:125"/>
    <row r="32" spans="125:125"/>
    <row r="33" spans="2:125">
      <c r="B33" s="269"/>
      <c r="G33" s="269"/>
      <c r="I33" s="269"/>
    </row>
    <row r="34" spans="2:125">
      <c r="C34" s="269"/>
      <c r="P34" s="269"/>
      <c r="DE34" s="269"/>
      <c r="DH34" s="269"/>
    </row>
    <row r="35" spans="2:125">
      <c r="D35" s="269"/>
      <c r="E35" s="269"/>
      <c r="DG35" s="269"/>
      <c r="DJ35" s="269"/>
      <c r="DP35" s="269"/>
      <c r="DQ35" s="269"/>
      <c r="DR35" s="269"/>
      <c r="DS35" s="269"/>
      <c r="DT35" s="269"/>
      <c r="DU35" s="269"/>
    </row>
    <row r="36" spans="2:125">
      <c r="F36" s="269"/>
      <c r="H36" s="269"/>
      <c r="J36" s="269"/>
      <c r="K36" s="269"/>
      <c r="L36" s="269"/>
      <c r="M36" s="269"/>
      <c r="N36" s="269"/>
      <c r="O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F36" s="269"/>
      <c r="DI36" s="269"/>
      <c r="DK36" s="269"/>
      <c r="DL36" s="269"/>
      <c r="DM36" s="269"/>
      <c r="DN36" s="269"/>
      <c r="DO36" s="269"/>
      <c r="DP36" s="269"/>
      <c r="DQ36" s="269"/>
      <c r="DR36" s="269"/>
      <c r="DS36" s="269"/>
      <c r="DT36" s="269"/>
      <c r="DU36" s="269"/>
    </row>
    <row r="37" spans="2:125">
      <c r="DU37" s="269"/>
    </row>
    <row r="38" spans="2:125">
      <c r="DT38" s="269"/>
      <c r="DU38" s="269"/>
    </row>
    <row r="39" spans="2:125"/>
    <row r="40" spans="2:125">
      <c r="DH40" s="269"/>
    </row>
    <row r="41" spans="2:125">
      <c r="DE41" s="269"/>
    </row>
    <row r="42" spans="2:125">
      <c r="DG42" s="269"/>
      <c r="DJ42" s="269"/>
    </row>
    <row r="43" spans="2:125">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F43" s="269"/>
      <c r="DI43" s="269"/>
      <c r="DK43" s="269"/>
      <c r="DL43" s="269"/>
      <c r="DM43" s="269"/>
      <c r="DN43" s="269"/>
      <c r="DO43" s="269"/>
      <c r="DP43" s="269"/>
      <c r="DQ43" s="269"/>
      <c r="DR43" s="269"/>
      <c r="DS43" s="269"/>
      <c r="DT43" s="269"/>
      <c r="DU43" s="269"/>
    </row>
    <row r="44" spans="2:125">
      <c r="DU44" s="269"/>
    </row>
    <row r="45" spans="2:125"/>
    <row r="46" spans="2:125"/>
    <row r="47" spans="2:125"/>
    <row r="48" spans="2:125">
      <c r="DT48" s="269"/>
      <c r="DU48" s="269"/>
    </row>
    <row r="49" spans="120:125">
      <c r="DU49" s="269"/>
    </row>
    <row r="50" spans="120:125">
      <c r="DU50" s="269"/>
    </row>
    <row r="51" spans="120:125">
      <c r="DP51" s="269"/>
      <c r="DQ51" s="269"/>
      <c r="DR51" s="269"/>
      <c r="DS51" s="269"/>
      <c r="DT51" s="269"/>
      <c r="DU51" s="269"/>
    </row>
    <row r="52" spans="120:125"/>
    <row r="53" spans="120:125"/>
    <row r="54" spans="120:125">
      <c r="DU54" s="269"/>
    </row>
    <row r="55" spans="120:125"/>
    <row r="56" spans="120:125"/>
    <row r="57" spans="120:125"/>
    <row r="58" spans="120:125">
      <c r="DU58" s="269"/>
    </row>
    <row r="59" spans="120:125"/>
    <row r="60" spans="120:125"/>
    <row r="61" spans="120:125"/>
    <row r="62" spans="120:125"/>
    <row r="63" spans="120:125">
      <c r="DU63" s="269"/>
    </row>
    <row r="64" spans="120:125">
      <c r="DT64" s="269"/>
      <c r="DU64" s="269"/>
    </row>
    <row r="65" spans="123:125"/>
    <row r="66" spans="123:125"/>
    <row r="67" spans="123:125"/>
    <row r="68" spans="123:125"/>
    <row r="69" spans="123:125">
      <c r="DS69" s="269"/>
      <c r="DT69" s="269"/>
      <c r="DU69" s="269"/>
    </row>
    <row r="70" spans="123:125"/>
    <row r="71" spans="123:125"/>
    <row r="72" spans="123:125"/>
    <row r="73" spans="123:125"/>
    <row r="74" spans="123:125"/>
    <row r="75" spans="123:125"/>
    <row r="76" spans="123:125"/>
    <row r="77" spans="123:125"/>
    <row r="78" spans="123:125"/>
    <row r="79" spans="123:125"/>
    <row r="80" spans="123:125"/>
    <row r="81" spans="116:125"/>
    <row r="82" spans="116:125">
      <c r="DL82" s="269"/>
    </row>
    <row r="83" spans="116:125">
      <c r="DM83" s="269"/>
      <c r="DN83" s="269"/>
      <c r="DO83" s="269"/>
      <c r="DP83" s="269"/>
      <c r="DQ83" s="269"/>
      <c r="DR83" s="269"/>
      <c r="DS83" s="269"/>
      <c r="DT83" s="269"/>
      <c r="DU83" s="269"/>
    </row>
    <row r="84" spans="116:125"/>
    <row r="85" spans="116:125"/>
    <row r="86" spans="116:125"/>
    <row r="87" spans="116:125"/>
    <row r="88" spans="116:125">
      <c r="DU88" s="269"/>
    </row>
    <row r="89" spans="116:125"/>
    <row r="90" spans="116:125"/>
    <row r="91" spans="116:125"/>
    <row r="92" spans="116:125" ht="13.5" customHeight="1"/>
    <row r="93" spans="116:125" ht="13.5" customHeight="1"/>
    <row r="94" spans="116:125" ht="13.5" customHeight="1">
      <c r="DS94" s="269"/>
      <c r="DT94" s="269"/>
      <c r="DU94" s="269"/>
    </row>
    <row r="95" spans="116:125" ht="13.5" customHeight="1">
      <c r="DU95" s="269"/>
    </row>
    <row r="96" spans="116:125" ht="13.5" customHeight="1"/>
    <row r="97" spans="124:125" ht="13.5" customHeight="1"/>
    <row r="98" spans="124:125" ht="13.5" customHeight="1"/>
    <row r="99" spans="124:125" ht="13.5" customHeight="1"/>
    <row r="100" spans="124:125" ht="13.5" customHeight="1"/>
    <row r="101" spans="124:125" ht="13.5" customHeight="1">
      <c r="DU101" s="269"/>
    </row>
    <row r="102" spans="124:125" ht="13.5" customHeight="1"/>
    <row r="103" spans="124:125" ht="13.5" customHeight="1"/>
    <row r="104" spans="124:125" ht="13.5" customHeight="1">
      <c r="DT104" s="269"/>
      <c r="DU104" s="26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9" t="s">
        <v>567</v>
      </c>
    </row>
    <row r="117" spans="125:125" ht="13.5" hidden="1" customHeight="1"/>
    <row r="118" spans="125:125" ht="13.5" hidden="1" customHeight="1"/>
    <row r="119" spans="125:125" ht="13.5" hidden="1" customHeight="1"/>
    <row r="120" spans="125:125" ht="13.5" hidden="1" customHeight="1"/>
    <row r="121" spans="125:125" ht="13.5" hidden="1" customHeight="1">
      <c r="DU121" s="269"/>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s9gfPDVf5aVYne1qOB96GuVvIZf7TciPE9Cb0srors9/yulsK+8zkIp3wIztNE1ngTnTMs6BmbwuDP2m5cMlA==" saltValue="XgGmpyinmUJ84ob61yuu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1" zoomScaleNormal="100" zoomScaleSheetLayoutView="55" workbookViewId="0"/>
  </sheetViews>
  <sheetFormatPr defaultColWidth="0" defaultRowHeight="13.5" customHeight="1" zeroHeight="1"/>
  <cols>
    <col min="1" max="125" width="2.5" style="270" customWidth="1"/>
    <col min="126" max="142" width="0" style="269" hidden="1" customWidth="1"/>
    <col min="143" max="16384" width="9" style="269" hidden="1"/>
  </cols>
  <sheetData>
    <row r="1" spans="1:125" ht="13.5" customHeight="1">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1:125">
      <c r="B2" s="269"/>
      <c r="T2" s="269"/>
    </row>
    <row r="3" spans="1:12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9"/>
      <c r="G33" s="269"/>
      <c r="I33" s="269"/>
    </row>
    <row r="34" spans="2:125">
      <c r="C34" s="269"/>
      <c r="P34" s="269"/>
      <c r="R34" s="269"/>
      <c r="U34" s="269"/>
    </row>
    <row r="35" spans="2:125">
      <c r="D35" s="269"/>
      <c r="E35" s="269"/>
      <c r="T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DN35" s="269"/>
      <c r="DO35" s="269"/>
      <c r="DP35" s="269"/>
      <c r="DQ35" s="269"/>
      <c r="DR35" s="269"/>
      <c r="DS35" s="269"/>
      <c r="DT35" s="269"/>
      <c r="DU35" s="269"/>
    </row>
    <row r="36" spans="2:125">
      <c r="F36" s="269"/>
      <c r="H36" s="269"/>
      <c r="J36" s="269"/>
      <c r="K36" s="269"/>
      <c r="L36" s="269"/>
      <c r="M36" s="269"/>
      <c r="N36" s="269"/>
      <c r="O36" s="269"/>
      <c r="Q36" s="269"/>
      <c r="S36" s="269"/>
      <c r="V36" s="269"/>
    </row>
    <row r="37" spans="2:125"/>
    <row r="38" spans="2:125"/>
    <row r="39" spans="2:125"/>
    <row r="40" spans="2:125">
      <c r="U40" s="269"/>
    </row>
    <row r="41" spans="2:125">
      <c r="R41" s="269"/>
    </row>
    <row r="42" spans="2:125">
      <c r="T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269"/>
      <c r="DE42" s="269"/>
      <c r="DF42" s="269"/>
      <c r="DG42" s="269"/>
      <c r="DH42" s="269"/>
      <c r="DI42" s="269"/>
      <c r="DJ42" s="269"/>
      <c r="DK42" s="269"/>
      <c r="DL42" s="269"/>
      <c r="DM42" s="269"/>
      <c r="DN42" s="269"/>
      <c r="DO42" s="269"/>
      <c r="DP42" s="269"/>
      <c r="DQ42" s="269"/>
      <c r="DR42" s="269"/>
      <c r="DS42" s="269"/>
      <c r="DT42" s="269"/>
      <c r="DU42" s="269"/>
    </row>
    <row r="43" spans="2:125">
      <c r="Q43" s="269"/>
      <c r="S43" s="269"/>
      <c r="V43" s="26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0" t="s">
        <v>568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mVT9/ntdSbKH8t1MPxTtYnY/IWG+owSL847kL8RNPcjJpJfwKKS77zJfYvRt4A0HuU6zW/OJP00N07oH9eEmg==" saltValue="FbbIB6hDGrG9atXF6q5d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178" t="s">
        <v>3</v>
      </c>
      <c r="D47" s="1178"/>
      <c r="E47" s="1179"/>
      <c r="F47" s="11">
        <v>15.67</v>
      </c>
      <c r="G47" s="12">
        <v>19.39</v>
      </c>
      <c r="H47" s="12">
        <v>19.39</v>
      </c>
      <c r="I47" s="12">
        <v>20.53</v>
      </c>
      <c r="J47" s="13">
        <v>20.82</v>
      </c>
    </row>
    <row r="48" spans="2:10" ht="57.75" customHeight="1">
      <c r="B48" s="14"/>
      <c r="C48" s="1180" t="s">
        <v>4</v>
      </c>
      <c r="D48" s="1180"/>
      <c r="E48" s="1181"/>
      <c r="F48" s="15">
        <v>1.68</v>
      </c>
      <c r="G48" s="16">
        <v>0.85</v>
      </c>
      <c r="H48" s="16">
        <v>3.59</v>
      </c>
      <c r="I48" s="16">
        <v>2.86</v>
      </c>
      <c r="J48" s="17">
        <v>2.91</v>
      </c>
    </row>
    <row r="49" spans="2:10" ht="57.75" customHeight="1" thickBot="1">
      <c r="B49" s="18"/>
      <c r="C49" s="1182" t="s">
        <v>5</v>
      </c>
      <c r="D49" s="1182"/>
      <c r="E49" s="1183"/>
      <c r="F49" s="19">
        <v>6.66</v>
      </c>
      <c r="G49" s="20">
        <v>7.43</v>
      </c>
      <c r="H49" s="20">
        <v>9.17</v>
      </c>
      <c r="I49" s="20">
        <v>6.61</v>
      </c>
      <c r="J49" s="21">
        <v>5.3</v>
      </c>
    </row>
    <row r="50" spans="2:10" ht="13.5" customHeight="1"/>
    <row r="51" spans="2:10" ht="13.5" hidden="1" customHeight="1"/>
    <row r="52" spans="2:10" ht="13.5" hidden="1" customHeight="1"/>
    <row r="53" spans="2:10" ht="13.5" hidden="1" customHeight="1"/>
  </sheetData>
  <sheetProtection algorithmName="SHA-512" hashValue="ur+vZyneob2KNnaq0aOZWzU1FzcObY6+Xyz9n6yNfK6U5HnLIdvUI457jjz5wuys2xnW6O9UOYxcYIiHNM/idw==" saltValue="ukdSAtJUApJQyfrpYQoo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2019-03-13T00:11:55Z</cp:lastPrinted>
  <dcterms:created xsi:type="dcterms:W3CDTF">2019-02-14T05:01:42Z</dcterms:created>
  <dcterms:modified xsi:type="dcterms:W3CDTF">2019-03-26T05:02:13Z</dcterms:modified>
  <cp:category/>
</cp:coreProperties>
</file>